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P用\"/>
    </mc:Choice>
  </mc:AlternateContent>
  <xr:revisionPtr revIDLastSave="0" documentId="13_ncr:1_{DBDD32FF-33D7-4077-9475-A7B13335CA53}" xr6:coauthVersionLast="47" xr6:coauthVersionMax="47" xr10:uidLastSave="{00000000-0000-0000-0000-000000000000}"/>
  <bookViews>
    <workbookView xWindow="-108" yWindow="-108" windowWidth="23256" windowHeight="12576" xr2:uid="{9FA8FDEC-7110-4181-9C3A-84C828E35206}"/>
  </bookViews>
  <sheets>
    <sheet name="注意事項" sheetId="6" r:id="rId1"/>
    <sheet name="キャンプ" sheetId="2" r:id="rId2"/>
    <sheet name="木工作" sheetId="3" r:id="rId3"/>
    <sheet name="グラウンドゴルフ" sheetId="11" r:id="rId4"/>
    <sheet name="モルック" sheetId="10" r:id="rId5"/>
    <sheet name="使用者名簿" sheetId="7" r:id="rId6"/>
    <sheet name="自炊申請書" sheetId="12" r:id="rId7"/>
  </sheets>
  <definedNames>
    <definedName name="_xlnm.Print_Area" localSheetId="1">キャンプ!$A$1:$O$42</definedName>
    <definedName name="_xlnm.Print_Area" localSheetId="3">グラウンドゴルフ!$A$1:$O$82</definedName>
    <definedName name="_xlnm.Print_Area" localSheetId="4">モルック!$A$1:$O$82</definedName>
    <definedName name="_xlnm.Print_Area" localSheetId="6">自炊申請書!$A$1:$M$39</definedName>
    <definedName name="_xlnm.Print_Area" localSheetId="2">木工作!$A$1:$O$82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M20" i="2"/>
  <c r="M27" i="2" s="1"/>
  <c r="M17" i="2"/>
  <c r="M29" i="2"/>
  <c r="J50" i="3"/>
  <c r="J50" i="11"/>
  <c r="J50" i="10"/>
  <c r="H15" i="7"/>
  <c r="F15" i="7"/>
  <c r="D15" i="7"/>
  <c r="D59" i="11" l="1"/>
  <c r="N51" i="11"/>
  <c r="N50" i="11"/>
  <c r="N49" i="11"/>
  <c r="J49" i="11"/>
  <c r="F49" i="11"/>
  <c r="N48" i="11"/>
  <c r="J48" i="11"/>
  <c r="F48" i="11"/>
  <c r="M24" i="11"/>
  <c r="M23" i="11"/>
  <c r="M22" i="11"/>
  <c r="M21" i="11"/>
  <c r="M20" i="11"/>
  <c r="M19" i="11"/>
  <c r="M18" i="11"/>
  <c r="M17" i="11"/>
  <c r="G27" i="11" s="1"/>
  <c r="M16" i="11"/>
  <c r="G26" i="11" s="1"/>
  <c r="K26" i="11" s="1"/>
  <c r="D59" i="10"/>
  <c r="N51" i="10"/>
  <c r="N50" i="10"/>
  <c r="N49" i="10"/>
  <c r="J49" i="10"/>
  <c r="F49" i="10"/>
  <c r="N48" i="10"/>
  <c r="J48" i="10"/>
  <c r="F48" i="10"/>
  <c r="G27" i="10"/>
  <c r="G26" i="10"/>
  <c r="K26" i="10" s="1"/>
  <c r="M24" i="10"/>
  <c r="M23" i="10"/>
  <c r="M22" i="10"/>
  <c r="M21" i="10"/>
  <c r="M20" i="10"/>
  <c r="M19" i="10"/>
  <c r="M18" i="10"/>
  <c r="M17" i="10"/>
  <c r="M16" i="10"/>
  <c r="M16" i="3"/>
  <c r="D59" i="3"/>
  <c r="M52" i="10" l="1"/>
  <c r="M52" i="11"/>
  <c r="I52" i="11"/>
  <c r="I52" i="10"/>
  <c r="E52" i="11"/>
  <c r="E52" i="10"/>
  <c r="F48" i="3"/>
  <c r="F49" i="3"/>
  <c r="N51" i="3"/>
  <c r="N50" i="3"/>
  <c r="N49" i="3"/>
  <c r="N48" i="3"/>
  <c r="J49" i="3"/>
  <c r="J48" i="3"/>
  <c r="I53" i="11" l="1"/>
  <c r="I53" i="10"/>
  <c r="I52" i="3"/>
  <c r="E52" i="3"/>
  <c r="M52" i="3"/>
  <c r="M23" i="3"/>
  <c r="M20" i="3"/>
  <c r="M17" i="3"/>
  <c r="M24" i="3"/>
  <c r="M22" i="3"/>
  <c r="M21" i="3"/>
  <c r="M19" i="3"/>
  <c r="M18" i="3"/>
  <c r="G27" i="3" l="1"/>
  <c r="G26" i="3"/>
  <c r="K26" i="3" s="1"/>
  <c r="I53" i="3"/>
  <c r="M18" i="2"/>
  <c r="M24" i="2"/>
  <c r="M22" i="2"/>
  <c r="M21" i="2"/>
  <c r="M19" i="2"/>
  <c r="M28" i="2" l="1"/>
  <c r="M16" i="2" l="1"/>
  <c r="M26" i="2" s="1"/>
  <c r="M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横森貞江</author>
  </authors>
  <commentList>
    <comment ref="M5" authorId="0" shapeId="0" xr:uid="{9B0772E5-3DDE-46DD-B52F-3043ECB5651A}">
      <text>
        <r>
          <rPr>
            <sz val="9"/>
            <color indexed="81"/>
            <rFont val="MS P ゴシック"/>
            <family val="3"/>
            <charset val="128"/>
          </rPr>
          <t>（例）2024/4/15
のように、入力をお願いいたします。</t>
        </r>
      </text>
    </comment>
    <comment ref="F9" authorId="0" shapeId="0" xr:uid="{12FCA0FE-3630-4396-80DF-C4588C2FD89C}">
      <text>
        <r>
          <rPr>
            <sz val="9"/>
            <color indexed="81"/>
            <rFont val="MS P ゴシック"/>
            <family val="3"/>
            <charset val="128"/>
          </rPr>
          <t>在勤でご利用の方は、勤務先のご住所をご記入ください。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横森貞江</author>
  </authors>
  <commentList>
    <comment ref="M5" authorId="0" shapeId="0" xr:uid="{036EAED4-1142-4F32-B8AD-8869CA1757E9}">
      <text>
        <r>
          <rPr>
            <sz val="9"/>
            <color indexed="81"/>
            <rFont val="MS P ゴシック"/>
            <family val="3"/>
            <charset val="128"/>
          </rPr>
          <t>（例）2024/4/15
のように、入力をお願いいたします。</t>
        </r>
      </text>
    </comment>
    <comment ref="F9" authorId="0" shapeId="0" xr:uid="{5CFF9A67-FD25-4ED8-94E0-77797BFBD1D6}">
      <text>
        <r>
          <rPr>
            <sz val="9"/>
            <color indexed="81"/>
            <rFont val="MS P ゴシック"/>
            <family val="3"/>
            <charset val="128"/>
          </rPr>
          <t>在勤でご利用の方は、勤務先のご住所をご記入ください。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横森貞江</author>
  </authors>
  <commentList>
    <comment ref="M5" authorId="0" shapeId="0" xr:uid="{5D0BFF51-F920-4443-8CF5-A83077B71429}">
      <text>
        <r>
          <rPr>
            <sz val="9"/>
            <color indexed="81"/>
            <rFont val="MS P ゴシック"/>
            <family val="3"/>
            <charset val="128"/>
          </rPr>
          <t>（例）2024/4/15
のように、入力をお願いいたします。</t>
        </r>
      </text>
    </comment>
    <comment ref="F9" authorId="0" shapeId="0" xr:uid="{C723F051-EE48-49AF-AAA2-4828CFF47BF9}">
      <text>
        <r>
          <rPr>
            <sz val="9"/>
            <color indexed="81"/>
            <rFont val="MS P ゴシック"/>
            <family val="3"/>
            <charset val="128"/>
          </rPr>
          <t>在勤でご利用の方は、勤務先のご住所をご記入ください。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横森貞江</author>
  </authors>
  <commentList>
    <comment ref="M5" authorId="0" shapeId="0" xr:uid="{D1EA37DA-5F79-469C-9B40-237BF615D2E2}">
      <text>
        <r>
          <rPr>
            <sz val="9"/>
            <color indexed="81"/>
            <rFont val="MS P ゴシック"/>
            <family val="3"/>
            <charset val="128"/>
          </rPr>
          <t>（例）2024/4/15
のように、入力をお願いいたします。</t>
        </r>
      </text>
    </comment>
    <comment ref="F9" authorId="0" shapeId="0" xr:uid="{30C10C10-0517-48E5-B244-699F30F02B02}">
      <text>
        <r>
          <rPr>
            <sz val="9"/>
            <color indexed="81"/>
            <rFont val="MS P ゴシック"/>
            <family val="3"/>
            <charset val="128"/>
          </rPr>
          <t>在勤でご利用の方は、勤務先のご住所をご記入ください。</t>
        </r>
      </text>
    </comment>
  </commentList>
</comments>
</file>

<file path=xl/sharedStrings.xml><?xml version="1.0" encoding="utf-8"?>
<sst xmlns="http://schemas.openxmlformats.org/spreadsheetml/2006/main" count="894" uniqueCount="224">
  <si>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</si>
  <si>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</si>
  <si>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</si>
  <si>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</si>
  <si>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下記のとおり申請します。</t>
    <rPh sb="0" eb="2">
      <t>カキ</t>
    </rPh>
    <rPh sb="6" eb="8">
      <t>シンセイ</t>
    </rPh>
    <phoneticPr fontId="1"/>
  </si>
  <si>
    <t>〒</t>
    <phoneticPr fontId="1"/>
  </si>
  <si>
    <t>ふりがな</t>
    <phoneticPr fontId="1"/>
  </si>
  <si>
    <t>代表者名</t>
    <rPh sb="0" eb="3">
      <t>ダイヒョウシャ</t>
    </rPh>
    <rPh sb="3" eb="4">
      <t>メイ</t>
    </rPh>
    <phoneticPr fontId="1"/>
  </si>
  <si>
    <t>様</t>
    <rPh sb="0" eb="1">
      <t>サマ</t>
    </rPh>
    <phoneticPr fontId="1"/>
  </si>
  <si>
    <t>大人</t>
    <rPh sb="0" eb="2">
      <t>オトナ</t>
    </rPh>
    <phoneticPr fontId="1"/>
  </si>
  <si>
    <t>人</t>
    <rPh sb="0" eb="1">
      <t>ニン</t>
    </rPh>
    <phoneticPr fontId="1"/>
  </si>
  <si>
    <t>文京区立少年自然の家八ケ岳高原学園　殿</t>
    <rPh sb="0" eb="8">
      <t>ブンキョウクリツショウネンシゼン</t>
    </rPh>
    <rPh sb="9" eb="10">
      <t>イエ</t>
    </rPh>
    <rPh sb="10" eb="11">
      <t>ヤツガタ</t>
    </rPh>
    <rPh sb="12" eb="17">
      <t>コウゲンガクエン</t>
    </rPh>
    <rPh sb="18" eb="19">
      <t>ドノ</t>
    </rPh>
    <phoneticPr fontId="1"/>
  </si>
  <si>
    <t>申請者</t>
    <rPh sb="0" eb="3">
      <t>シンセイシャ</t>
    </rPh>
    <phoneticPr fontId="1"/>
  </si>
  <si>
    <t>電話番号</t>
    <rPh sb="0" eb="2">
      <t>デンワ</t>
    </rPh>
    <rPh sb="2" eb="4">
      <t>バンゴウ</t>
    </rPh>
    <phoneticPr fontId="1"/>
  </si>
  <si>
    <t>使用期間</t>
    <rPh sb="0" eb="4">
      <t>シヨウキカン</t>
    </rPh>
    <phoneticPr fontId="1"/>
  </si>
  <si>
    <t>束</t>
    <rPh sb="0" eb="1">
      <t>タバ</t>
    </rPh>
    <phoneticPr fontId="1"/>
  </si>
  <si>
    <t>箱</t>
    <rPh sb="0" eb="1">
      <t>ハコ</t>
    </rPh>
    <phoneticPr fontId="1"/>
  </si>
  <si>
    <t>日～</t>
    <rPh sb="0" eb="1">
      <t>ニチ</t>
    </rPh>
    <phoneticPr fontId="1"/>
  </si>
  <si>
    <t>FAX番号</t>
    <rPh sb="3" eb="5">
      <t>バンゴウ</t>
    </rPh>
    <phoneticPr fontId="1"/>
  </si>
  <si>
    <t>大人　4,000円</t>
    <rPh sb="0" eb="2">
      <t>オトナ</t>
    </rPh>
    <rPh sb="8" eb="9">
      <t>エン</t>
    </rPh>
    <phoneticPr fontId="1"/>
  </si>
  <si>
    <t>小人　2,600円</t>
    <rPh sb="0" eb="2">
      <t>ショウジン</t>
    </rPh>
    <rPh sb="8" eb="9">
      <t>エン</t>
    </rPh>
    <phoneticPr fontId="1"/>
  </si>
  <si>
    <t>大人　3,000円</t>
    <rPh sb="0" eb="2">
      <t>オトナ</t>
    </rPh>
    <rPh sb="8" eb="9">
      <t>エン</t>
    </rPh>
    <phoneticPr fontId="1"/>
  </si>
  <si>
    <t>小人　1,600円</t>
    <rPh sb="0" eb="2">
      <t>ショウジン</t>
    </rPh>
    <rPh sb="8" eb="9">
      <t>エン</t>
    </rPh>
    <phoneticPr fontId="1"/>
  </si>
  <si>
    <t>計</t>
    <rPh sb="0" eb="1">
      <t>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</si>
  <si>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</si>
  <si>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</si>
  <si>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</si>
  <si>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学園使用申請にあたっての注意事項</t>
    <rPh sb="0" eb="2">
      <t>ガクエン</t>
    </rPh>
    <rPh sb="2" eb="4">
      <t>シヨウ</t>
    </rPh>
    <rPh sb="4" eb="6">
      <t>シンセイ</t>
    </rPh>
    <rPh sb="12" eb="14">
      <t>チュウイ</t>
    </rPh>
    <rPh sb="14" eb="16">
      <t>ジコウ</t>
    </rPh>
    <phoneticPr fontId="1"/>
  </si>
  <si>
    <t>○学園を使用できる条件について</t>
    <rPh sb="1" eb="3">
      <t>ガクエン</t>
    </rPh>
    <rPh sb="4" eb="6">
      <t>シヨウ</t>
    </rPh>
    <rPh sb="9" eb="11">
      <t>ジョウケン</t>
    </rPh>
    <phoneticPr fontId="1"/>
  </si>
  <si>
    <t>○使用料について</t>
    <rPh sb="1" eb="4">
      <t>シヨウリョウ</t>
    </rPh>
    <phoneticPr fontId="1"/>
  </si>
  <si>
    <t>○申請方法について</t>
    <rPh sb="1" eb="3">
      <t>シンセイ</t>
    </rPh>
    <rPh sb="3" eb="5">
      <t>ホウホウ</t>
    </rPh>
    <phoneticPr fontId="1"/>
  </si>
  <si>
    <t>○使用料振込について</t>
    <rPh sb="1" eb="4">
      <t>シヨウリョウ</t>
    </rPh>
    <rPh sb="4" eb="6">
      <t>フリコミ</t>
    </rPh>
    <phoneticPr fontId="1"/>
  </si>
  <si>
    <t>・使用料のみを学園使用6日前までに、下記口座にお振込みください。（銀行のみのお取り扱いとなっております）</t>
    <rPh sb="1" eb="4">
      <t>シヨウリョウ</t>
    </rPh>
    <rPh sb="7" eb="9">
      <t>ガクエン</t>
    </rPh>
    <rPh sb="9" eb="11">
      <t>シヨウ</t>
    </rPh>
    <rPh sb="12" eb="13">
      <t>ニチ</t>
    </rPh>
    <rPh sb="13" eb="14">
      <t>マエ</t>
    </rPh>
    <rPh sb="18" eb="20">
      <t>カキ</t>
    </rPh>
    <rPh sb="20" eb="22">
      <t>コウザ</t>
    </rPh>
    <rPh sb="24" eb="26">
      <t>フリコ</t>
    </rPh>
    <rPh sb="33" eb="35">
      <t>ギンコウ</t>
    </rPh>
    <rPh sb="39" eb="40">
      <t>ト</t>
    </rPh>
    <rPh sb="41" eb="42">
      <t>アツカ</t>
    </rPh>
    <phoneticPr fontId="1"/>
  </si>
  <si>
    <t>　（食事代は現地精算、または帰京後お振込みください）</t>
    <rPh sb="2" eb="5">
      <t>ショクジダイ</t>
    </rPh>
    <rPh sb="6" eb="8">
      <t>ゲンチ</t>
    </rPh>
    <rPh sb="8" eb="10">
      <t>セイサン</t>
    </rPh>
    <rPh sb="14" eb="16">
      <t>キキョウ</t>
    </rPh>
    <rPh sb="16" eb="17">
      <t>ゴ</t>
    </rPh>
    <rPh sb="18" eb="20">
      <t>フリコ</t>
    </rPh>
    <phoneticPr fontId="1"/>
  </si>
  <si>
    <t>・お振込み後の返金はできませんので、ご注意ください。</t>
    <rPh sb="2" eb="4">
      <t>フリコ</t>
    </rPh>
    <rPh sb="5" eb="6">
      <t>ゴ</t>
    </rPh>
    <rPh sb="7" eb="9">
      <t>ヘンキン</t>
    </rPh>
    <rPh sb="19" eb="21">
      <t>チュウイ</t>
    </rPh>
    <phoneticPr fontId="1"/>
  </si>
  <si>
    <t>・振込手数料は学園で負担いたしますので、振込金受取書（コピー可）を学園使用時にご持参ください。</t>
    <rPh sb="1" eb="3">
      <t>フリコミ</t>
    </rPh>
    <rPh sb="3" eb="6">
      <t>テスウリョウ</t>
    </rPh>
    <rPh sb="7" eb="9">
      <t>ガクエン</t>
    </rPh>
    <rPh sb="10" eb="12">
      <t>フタン</t>
    </rPh>
    <rPh sb="20" eb="22">
      <t>フリコミ</t>
    </rPh>
    <rPh sb="22" eb="23">
      <t>キン</t>
    </rPh>
    <rPh sb="23" eb="25">
      <t>ウケトリ</t>
    </rPh>
    <rPh sb="25" eb="26">
      <t>ショ</t>
    </rPh>
    <rPh sb="30" eb="31">
      <t>カ</t>
    </rPh>
    <rPh sb="33" eb="35">
      <t>ガクエン</t>
    </rPh>
    <rPh sb="35" eb="38">
      <t>シヨウジ</t>
    </rPh>
    <rPh sb="40" eb="42">
      <t>ジサン</t>
    </rPh>
    <phoneticPr fontId="1"/>
  </si>
  <si>
    <t>　（手数料を返金いたします。）</t>
    <rPh sb="2" eb="5">
      <t>テスウリョウ</t>
    </rPh>
    <rPh sb="6" eb="8">
      <t>ヘンキン</t>
    </rPh>
    <phoneticPr fontId="1"/>
  </si>
  <si>
    <t>金融機関名</t>
    <rPh sb="0" eb="5">
      <t>キンユウキカンメイ</t>
    </rPh>
    <phoneticPr fontId="1"/>
  </si>
  <si>
    <t>八十二銀行</t>
    <rPh sb="0" eb="5">
      <t>ハチジュウニギンコウ</t>
    </rPh>
    <phoneticPr fontId="1"/>
  </si>
  <si>
    <t>支店名</t>
    <rPh sb="0" eb="3">
      <t>シテンメイ</t>
    </rPh>
    <phoneticPr fontId="1"/>
  </si>
  <si>
    <t>中軽井沢支店</t>
    <rPh sb="0" eb="6">
      <t>ナカカルイザワシテン</t>
    </rPh>
    <phoneticPr fontId="1"/>
  </si>
  <si>
    <t>口座番号</t>
    <rPh sb="0" eb="4">
      <t>コウザバンゴウ</t>
    </rPh>
    <phoneticPr fontId="1"/>
  </si>
  <si>
    <t>口座名義</t>
    <rPh sb="0" eb="2">
      <t>コウザ</t>
    </rPh>
    <rPh sb="2" eb="4">
      <t>メイギ</t>
    </rPh>
    <phoneticPr fontId="1"/>
  </si>
  <si>
    <t>口座名義人住所</t>
    <rPh sb="0" eb="4">
      <t>コウザメイギ</t>
    </rPh>
    <rPh sb="4" eb="5">
      <t>ニン</t>
    </rPh>
    <rPh sb="5" eb="7">
      <t>ジュウショ</t>
    </rPh>
    <phoneticPr fontId="1"/>
  </si>
  <si>
    <t>長野県北佐久郡軽井沢町中軽井沢10-8</t>
    <rPh sb="0" eb="15">
      <t>ナガノケンキタサクグンカルイザワマチナカカルイザワ</t>
    </rPh>
    <phoneticPr fontId="1"/>
  </si>
  <si>
    <t>電話番号</t>
    <rPh sb="0" eb="4">
      <t>デンワバンゴウ</t>
    </rPh>
    <phoneticPr fontId="1"/>
  </si>
  <si>
    <t>0267-45-3604</t>
    <phoneticPr fontId="1"/>
  </si>
  <si>
    <t>○学園使用について</t>
    <rPh sb="1" eb="3">
      <t>ガクエン</t>
    </rPh>
    <rPh sb="3" eb="5">
      <t>シヨウ</t>
    </rPh>
    <phoneticPr fontId="1"/>
  </si>
  <si>
    <t>・チェックアウトは10時です。</t>
    <rPh sb="11" eb="12">
      <t>ジ</t>
    </rPh>
    <phoneticPr fontId="1"/>
  </si>
  <si>
    <t>・お食事のお時間は</t>
    <rPh sb="2" eb="4">
      <t>ショクジ</t>
    </rPh>
    <rPh sb="6" eb="8">
      <t>ジカン</t>
    </rPh>
    <phoneticPr fontId="1"/>
  </si>
  <si>
    <t>・ご入浴は16時から20時となります。</t>
    <rPh sb="2" eb="4">
      <t>ニュウヨク</t>
    </rPh>
    <rPh sb="7" eb="8">
      <t>ジ</t>
    </rPh>
    <rPh sb="12" eb="13">
      <t>ジ</t>
    </rPh>
    <phoneticPr fontId="1"/>
  </si>
  <si>
    <t>・宿泊室は、指定されたお部屋をご利用ください。</t>
    <rPh sb="1" eb="4">
      <t>シュクハクシツ</t>
    </rPh>
    <rPh sb="6" eb="8">
      <t>シテイ</t>
    </rPh>
    <rPh sb="12" eb="14">
      <t>ヘヤ</t>
    </rPh>
    <rPh sb="16" eb="18">
      <t>リヨウ</t>
    </rPh>
    <phoneticPr fontId="1"/>
  </si>
  <si>
    <t>・文京区在住、在勤者で1～9人の個人または団体。</t>
    <rPh sb="1" eb="4">
      <t>ブンキョウク</t>
    </rPh>
    <rPh sb="4" eb="6">
      <t>ザイジュウ</t>
    </rPh>
    <rPh sb="7" eb="9">
      <t>ザイキン</t>
    </rPh>
    <rPh sb="9" eb="10">
      <t>シャ</t>
    </rPh>
    <rPh sb="14" eb="15">
      <t>ニン</t>
    </rPh>
    <rPh sb="16" eb="18">
      <t>コジン</t>
    </rPh>
    <rPh sb="21" eb="23">
      <t>ダンタイ</t>
    </rPh>
    <phoneticPr fontId="1"/>
  </si>
  <si>
    <t>　・キャンププラン</t>
    <phoneticPr fontId="1"/>
  </si>
  <si>
    <t>小人</t>
    <rPh sb="0" eb="2">
      <t>ショウジン</t>
    </rPh>
    <phoneticPr fontId="1"/>
  </si>
  <si>
    <t>4,000円</t>
    <rPh sb="5" eb="6">
      <t>エン</t>
    </rPh>
    <phoneticPr fontId="1"/>
  </si>
  <si>
    <t>2,600円</t>
    <rPh sb="5" eb="6">
      <t>エン</t>
    </rPh>
    <phoneticPr fontId="1"/>
  </si>
  <si>
    <t>　・木工作プラン</t>
    <rPh sb="2" eb="5">
      <t>モッコウサク</t>
    </rPh>
    <phoneticPr fontId="1"/>
  </si>
  <si>
    <t>大人</t>
    <rPh sb="0" eb="2">
      <t>オトナ</t>
    </rPh>
    <phoneticPr fontId="1"/>
  </si>
  <si>
    <t>3,000円</t>
    <rPh sb="5" eb="6">
      <t>エン</t>
    </rPh>
    <phoneticPr fontId="1"/>
  </si>
  <si>
    <t>小人</t>
    <rPh sb="0" eb="2">
      <t>ショウジン</t>
    </rPh>
    <phoneticPr fontId="1"/>
  </si>
  <si>
    <t>1,600円</t>
    <rPh sb="5" eb="6">
      <t>エン</t>
    </rPh>
    <phoneticPr fontId="1"/>
  </si>
  <si>
    <t>　・グラウンドゴルフプラン</t>
    <phoneticPr fontId="1"/>
  </si>
  <si>
    <t>　・モルックプラン</t>
    <phoneticPr fontId="1"/>
  </si>
  <si>
    <t>　＊別途食事代</t>
    <rPh sb="2" eb="4">
      <t>ベット</t>
    </rPh>
    <rPh sb="4" eb="7">
      <t>ショクジダイ</t>
    </rPh>
    <phoneticPr fontId="1"/>
  </si>
  <si>
    <t>　＊全プラン3歳未満無料</t>
    <rPh sb="2" eb="3">
      <t>ゼン</t>
    </rPh>
    <rPh sb="7" eb="10">
      <t>サイミマン</t>
    </rPh>
    <rPh sb="10" eb="11">
      <t>ム</t>
    </rPh>
    <phoneticPr fontId="1"/>
  </si>
  <si>
    <t>（キャンププランをご希望の方は、食材をご持参くださいますようお願いいたします。）</t>
    <rPh sb="10" eb="12">
      <t>キボウ</t>
    </rPh>
    <rPh sb="13" eb="14">
      <t>カタ</t>
    </rPh>
    <rPh sb="16" eb="18">
      <t>ショクザイ</t>
    </rPh>
    <rPh sb="20" eb="22">
      <t>ジサン</t>
    </rPh>
    <rPh sb="31" eb="32">
      <t>ネガ</t>
    </rPh>
    <phoneticPr fontId="1"/>
  </si>
  <si>
    <t>普通　482208</t>
    <rPh sb="0" eb="2">
      <t>フツウ</t>
    </rPh>
    <phoneticPr fontId="1"/>
  </si>
  <si>
    <t>軽井沢フード株式会社　文京事業所</t>
    <rPh sb="0" eb="3">
      <t>カルイザワ</t>
    </rPh>
    <rPh sb="6" eb="10">
      <t>カブシキガイシャ</t>
    </rPh>
    <rPh sb="11" eb="13">
      <t>ブンキョウ</t>
    </rPh>
    <rPh sb="13" eb="16">
      <t>ジギョウショ</t>
    </rPh>
    <phoneticPr fontId="1"/>
  </si>
  <si>
    <t>使用人数</t>
    <rPh sb="0" eb="4">
      <t>シヨウニンズウ</t>
    </rPh>
    <phoneticPr fontId="1"/>
  </si>
  <si>
    <t>区分</t>
    <rPh sb="0" eb="2">
      <t>クブン</t>
    </rPh>
    <phoneticPr fontId="1"/>
  </si>
  <si>
    <t>男性</t>
    <rPh sb="0" eb="2">
      <t>ダンセイ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</si>
  <si>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</si>
  <si>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</si>
  <si>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</si>
  <si>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</si>
  <si>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</si>
  <si>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使用料合計</t>
    <rPh sb="0" eb="3">
      <t>シヨウリョウ</t>
    </rPh>
    <rPh sb="3" eb="5">
      <t>ゴウケイ</t>
    </rPh>
    <phoneticPr fontId="1"/>
  </si>
  <si>
    <t>円</t>
    <rPh sb="0" eb="1">
      <t>エン</t>
    </rPh>
    <phoneticPr fontId="1"/>
  </si>
  <si>
    <t>氏　　　名</t>
    <rPh sb="0" eb="1">
      <t>シ</t>
    </rPh>
    <rPh sb="4" eb="5">
      <t>メイ</t>
    </rPh>
    <phoneticPr fontId="12"/>
  </si>
  <si>
    <t>性別</t>
    <rPh sb="0" eb="1">
      <t>セイ</t>
    </rPh>
    <rPh sb="1" eb="2">
      <t>ベツ</t>
    </rPh>
    <phoneticPr fontId="12"/>
  </si>
  <si>
    <t>利　用　区　分</t>
    <rPh sb="0" eb="1">
      <t>リ</t>
    </rPh>
    <rPh sb="2" eb="3">
      <t>ヨウ</t>
    </rPh>
    <rPh sb="4" eb="5">
      <t>ク</t>
    </rPh>
    <rPh sb="6" eb="7">
      <t>ブン</t>
    </rPh>
    <phoneticPr fontId="12"/>
  </si>
  <si>
    <t>住　　　　　　　　所</t>
    <rPh sb="0" eb="1">
      <t>ジュウ</t>
    </rPh>
    <rPh sb="9" eb="10">
      <t>ショ</t>
    </rPh>
    <phoneticPr fontId="12"/>
  </si>
  <si>
    <t>備　　考</t>
    <rPh sb="0" eb="1">
      <t>ソナエ</t>
    </rPh>
    <rPh sb="3" eb="4">
      <t>コウ</t>
    </rPh>
    <phoneticPr fontId="12"/>
  </si>
  <si>
    <t>大人</t>
    <rPh sb="0" eb="1">
      <t>ダイ</t>
    </rPh>
    <rPh sb="1" eb="2">
      <t>ニン</t>
    </rPh>
    <phoneticPr fontId="12"/>
  </si>
  <si>
    <t>小人</t>
    <rPh sb="0" eb="1">
      <t>コ</t>
    </rPh>
    <rPh sb="1" eb="2">
      <t>ニン</t>
    </rPh>
    <phoneticPr fontId="12"/>
  </si>
  <si>
    <t>３歳
未満</t>
    <rPh sb="1" eb="2">
      <t>サイ</t>
    </rPh>
    <rPh sb="3" eb="5">
      <t>ミマン</t>
    </rPh>
    <phoneticPr fontId="12"/>
  </si>
  <si>
    <t>参加人員合計</t>
    <rPh sb="0" eb="2">
      <t>サンカ</t>
    </rPh>
    <rPh sb="2" eb="4">
      <t>ジンイン</t>
    </rPh>
    <rPh sb="4" eb="6">
      <t>ゴウケイ</t>
    </rPh>
    <phoneticPr fontId="12"/>
  </si>
  <si>
    <t>名</t>
    <rPh sb="0" eb="1">
      <t>メイ</t>
    </rPh>
    <phoneticPr fontId="1"/>
  </si>
  <si>
    <t>＊個人情報保護規定に基づき適正に取り扱います。</t>
    <rPh sb="1" eb="3">
      <t>コジン</t>
    </rPh>
    <rPh sb="3" eb="5">
      <t>ジョウホウ</t>
    </rPh>
    <rPh sb="5" eb="7">
      <t>ホゴ</t>
    </rPh>
    <rPh sb="7" eb="9">
      <t>キテイ</t>
    </rPh>
    <rPh sb="10" eb="11">
      <t>モト</t>
    </rPh>
    <rPh sb="13" eb="15">
      <t>テキセイ</t>
    </rPh>
    <rPh sb="16" eb="17">
      <t>ト</t>
    </rPh>
    <rPh sb="18" eb="19">
      <t>アツカ</t>
    </rPh>
    <phoneticPr fontId="1"/>
  </si>
  <si>
    <t>使用者名簿（少人数利用）</t>
    <rPh sb="0" eb="3">
      <t>シヨウシャ</t>
    </rPh>
    <rPh sb="3" eb="5">
      <t>メイボ</t>
    </rPh>
    <rPh sb="6" eb="11">
      <t>ショウニンズウリヨウ</t>
    </rPh>
    <phoneticPr fontId="12"/>
  </si>
  <si>
    <t>「学園使用申請にあたっての注意事項」を確認しました。</t>
    <rPh sb="1" eb="3">
      <t>ガクエン</t>
    </rPh>
    <rPh sb="3" eb="5">
      <t>シヨウ</t>
    </rPh>
    <rPh sb="5" eb="7">
      <t>シンセイ</t>
    </rPh>
    <rPh sb="13" eb="15">
      <t>チュウイ</t>
    </rPh>
    <rPh sb="15" eb="17">
      <t>ジコウ</t>
    </rPh>
    <rPh sb="19" eb="21">
      <t>カクニン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</si>
  <si>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</si>
  <si>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</si>
  <si>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使用責任者名</t>
    <rPh sb="0" eb="2">
      <t>シヨウ</t>
    </rPh>
    <rPh sb="2" eb="5">
      <t>セキニンシャ</t>
    </rPh>
    <rPh sb="5" eb="6">
      <t>メイ</t>
    </rPh>
    <phoneticPr fontId="1"/>
  </si>
  <si>
    <t>チェックイン</t>
    <phoneticPr fontId="1"/>
  </si>
  <si>
    <t>チェックインは14時からとなっております。</t>
    <rPh sb="9" eb="10">
      <t>ジ</t>
    </rPh>
    <phoneticPr fontId="1"/>
  </si>
  <si>
    <t>チェックアウト</t>
    <phoneticPr fontId="1"/>
  </si>
  <si>
    <t>チェックアウトは午前10時となっております。</t>
    <rPh sb="8" eb="10">
      <t>ゴゼン</t>
    </rPh>
    <rPh sb="12" eb="13">
      <t>ジ</t>
    </rPh>
    <phoneticPr fontId="1"/>
  </si>
  <si>
    <t>送迎</t>
    <rPh sb="0" eb="2">
      <t>ソウゲイ</t>
    </rPh>
    <phoneticPr fontId="1"/>
  </si>
  <si>
    <t>有　・　無</t>
    <rPh sb="0" eb="1">
      <t>ユウ</t>
    </rPh>
    <rPh sb="4" eb="5">
      <t>ナ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</si>
  <si>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</si>
  <si>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</si>
  <si>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</si>
  <si>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その他、ご要望等がございましたら、こちらにご記入ください。</t>
    <rPh sb="2" eb="3">
      <t>タ</t>
    </rPh>
    <rPh sb="5" eb="7">
      <t>ヨウボウ</t>
    </rPh>
    <rPh sb="7" eb="8">
      <t>トウ</t>
    </rPh>
    <rPh sb="22" eb="24">
      <t>キニュウ</t>
    </rPh>
    <phoneticPr fontId="1"/>
  </si>
  <si>
    <t>送迎をご希望の方はご記入ください。
（1回7名まで）</t>
    <rPh sb="0" eb="2">
      <t>ソウゲイ</t>
    </rPh>
    <rPh sb="4" eb="6">
      <t>キボウ</t>
    </rPh>
    <rPh sb="7" eb="8">
      <t>カタ</t>
    </rPh>
    <rPh sb="10" eb="12">
      <t>キニュウ</t>
    </rPh>
    <rPh sb="20" eb="21">
      <t>カイ</t>
    </rPh>
    <rPh sb="22" eb="23">
      <t>メイ</t>
    </rPh>
    <phoneticPr fontId="1"/>
  </si>
  <si>
    <t>薪一束　300円</t>
    <rPh sb="0" eb="1">
      <t>マキ</t>
    </rPh>
    <rPh sb="1" eb="3">
      <t>ヒトタバ</t>
    </rPh>
    <rPh sb="7" eb="8">
      <t>エン</t>
    </rPh>
    <phoneticPr fontId="1"/>
  </si>
  <si>
    <t>送迎場所と時間をご記入ください。</t>
    <rPh sb="0" eb="2">
      <t>ソウゲイ</t>
    </rPh>
    <rPh sb="2" eb="4">
      <t>バショ</t>
    </rPh>
    <rPh sb="5" eb="7">
      <t>ジカン</t>
    </rPh>
    <rPh sb="9" eb="11">
      <t>キニュウ</t>
    </rPh>
    <phoneticPr fontId="1"/>
  </si>
  <si>
    <t>様</t>
    <rPh sb="0" eb="1">
      <t>サマ</t>
    </rPh>
    <phoneticPr fontId="1"/>
  </si>
  <si>
    <t>薪一束 　300円</t>
    <rPh sb="0" eb="1">
      <t>マキ</t>
    </rPh>
    <rPh sb="1" eb="3">
      <t>ヒトタバ</t>
    </rPh>
    <rPh sb="8" eb="9">
      <t>エン</t>
    </rPh>
    <phoneticPr fontId="1"/>
  </si>
  <si>
    <t>食事数</t>
    <rPh sb="0" eb="3">
      <t>ショクジスウ</t>
    </rPh>
    <phoneticPr fontId="1"/>
  </si>
  <si>
    <t>食</t>
    <rPh sb="0" eb="1">
      <t>ショク</t>
    </rPh>
    <phoneticPr fontId="1"/>
  </si>
  <si>
    <t>大人</t>
    <rPh sb="0" eb="2">
      <t>オトナ</t>
    </rPh>
    <phoneticPr fontId="1"/>
  </si>
  <si>
    <t>小人</t>
    <rPh sb="0" eb="2">
      <t>ショウジン</t>
    </rPh>
    <phoneticPr fontId="1"/>
  </si>
  <si>
    <t>お弁当</t>
    <rPh sb="1" eb="3">
      <t>ベントウ</t>
    </rPh>
    <phoneticPr fontId="1"/>
  </si>
  <si>
    <t>BBQ</t>
    <phoneticPr fontId="1"/>
  </si>
  <si>
    <t>通常</t>
    <rPh sb="0" eb="2">
      <t>ツウジョウ</t>
    </rPh>
    <phoneticPr fontId="1"/>
  </si>
  <si>
    <t>使用料</t>
    <rPh sb="0" eb="3">
      <t>シヨウリョウ</t>
    </rPh>
    <phoneticPr fontId="1"/>
  </si>
  <si>
    <t>食事代</t>
    <rPh sb="0" eb="3">
      <t>ショクジダイ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</si>
  <si>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</si>
  <si>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</si>
  <si>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</si>
  <si>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朝食計</t>
    <rPh sb="0" eb="3">
      <t>チョウショクケイ</t>
    </rPh>
    <phoneticPr fontId="1"/>
  </si>
  <si>
    <t>昼食計</t>
    <rPh sb="0" eb="2">
      <t>チュウショク</t>
    </rPh>
    <rPh sb="2" eb="3">
      <t>ケイ</t>
    </rPh>
    <phoneticPr fontId="1"/>
  </si>
  <si>
    <t>夕食計</t>
    <rPh sb="0" eb="2">
      <t>ユウショク</t>
    </rPh>
    <rPh sb="2" eb="3">
      <t>ケイ</t>
    </rPh>
    <phoneticPr fontId="1"/>
  </si>
  <si>
    <t>食事代合計</t>
    <rPh sb="0" eb="5">
      <t>ショクジダイゴウケイ</t>
    </rPh>
    <phoneticPr fontId="1"/>
  </si>
  <si>
    <t>　（宿泊室は6～8畳となりますので、同一グループでも人数により2～3部屋となりますがご了承ください。）</t>
    <rPh sb="2" eb="5">
      <t>シュクハクシツ</t>
    </rPh>
    <rPh sb="9" eb="10">
      <t>ジョウ</t>
    </rPh>
    <rPh sb="18" eb="20">
      <t>ドウイツ</t>
    </rPh>
    <rPh sb="26" eb="28">
      <t>ニンズウ</t>
    </rPh>
    <rPh sb="34" eb="36">
      <t>ヘヤ</t>
    </rPh>
    <rPh sb="43" eb="45">
      <t>リョウショウ</t>
    </rPh>
    <phoneticPr fontId="1"/>
  </si>
  <si>
    <r>
      <t>文京区立少年自然の家　八ケ岳高原学園　</t>
    </r>
    <r>
      <rPr>
        <b/>
        <sz val="12"/>
        <color theme="1"/>
        <rFont val="游ゴシック"/>
        <family val="3"/>
        <charset val="128"/>
        <scheme val="minor"/>
      </rPr>
      <t>木工作利用申請書②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19" eb="22">
      <t>モッコウサク</t>
    </rPh>
    <rPh sb="22" eb="24">
      <t>リヨウ</t>
    </rPh>
    <rPh sb="24" eb="27">
      <t>シンセイショ</t>
    </rPh>
    <phoneticPr fontId="1"/>
  </si>
  <si>
    <r>
      <t>文京区立少年自然の家　八ケ岳高原学園　</t>
    </r>
    <r>
      <rPr>
        <b/>
        <sz val="12"/>
        <color theme="1"/>
        <rFont val="游ゴシック"/>
        <family val="3"/>
        <charset val="128"/>
        <scheme val="minor"/>
      </rPr>
      <t>木工作利用申請書①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19" eb="22">
      <t>モッコウサク</t>
    </rPh>
    <rPh sb="22" eb="24">
      <t>リヨウ</t>
    </rPh>
    <rPh sb="24" eb="27">
      <t>シンセイショ</t>
    </rPh>
    <phoneticPr fontId="1"/>
  </si>
  <si>
    <t>　④使用申請書は、学園ホームページをご確認いただくか、学園へ直接お問い合わせください。</t>
    <rPh sb="2" eb="7">
      <t>シヨウシンセイショ</t>
    </rPh>
    <rPh sb="9" eb="11">
      <t>ガクエン</t>
    </rPh>
    <rPh sb="19" eb="21">
      <t>カクニン</t>
    </rPh>
    <rPh sb="27" eb="29">
      <t>ガクエン</t>
    </rPh>
    <rPh sb="30" eb="32">
      <t>チョクセツ</t>
    </rPh>
    <rPh sb="33" eb="34">
      <t>ト</t>
    </rPh>
    <rPh sb="35" eb="36">
      <t>ア</t>
    </rPh>
    <phoneticPr fontId="1"/>
  </si>
  <si>
    <t>・当学園は、小中学校の移動教室がメインの宿泊施設の為、移動教室に支障がでないよう施設維持にご協力ください。</t>
    <rPh sb="1" eb="4">
      <t>トウガクエン</t>
    </rPh>
    <rPh sb="6" eb="10">
      <t>ショウチュウガッコウ</t>
    </rPh>
    <rPh sb="11" eb="15">
      <t>イドウキョウシツ</t>
    </rPh>
    <rPh sb="20" eb="24">
      <t>シュクハクシセツ</t>
    </rPh>
    <rPh sb="25" eb="26">
      <t>タメ</t>
    </rPh>
    <rPh sb="27" eb="31">
      <t>イドウキョウシツ</t>
    </rPh>
    <rPh sb="32" eb="34">
      <t>シショウ</t>
    </rPh>
    <rPh sb="40" eb="44">
      <t>シセツイジ</t>
    </rPh>
    <rPh sb="46" eb="48">
      <t>キョウリョク</t>
    </rPh>
    <phoneticPr fontId="1"/>
  </si>
  <si>
    <t>　施設・器具等を汚損・破損された場合、損害額をご請求させていただくことがございます。</t>
    <rPh sb="1" eb="3">
      <t>シセツ</t>
    </rPh>
    <rPh sb="4" eb="6">
      <t>キグ</t>
    </rPh>
    <rPh sb="6" eb="7">
      <t>トウ</t>
    </rPh>
    <rPh sb="8" eb="10">
      <t>オソン</t>
    </rPh>
    <rPh sb="11" eb="13">
      <t>ハソン</t>
    </rPh>
    <rPh sb="16" eb="18">
      <t>バアイ</t>
    </rPh>
    <rPh sb="19" eb="22">
      <t>ソンガイガク</t>
    </rPh>
    <rPh sb="24" eb="26">
      <t>セイキュウ</t>
    </rPh>
    <phoneticPr fontId="1"/>
  </si>
  <si>
    <t>　（特に畳、絨毯、お布団等に飲料などをこぼしますと、染みや臭いの原因となります）</t>
    <rPh sb="2" eb="3">
      <t>トク</t>
    </rPh>
    <rPh sb="4" eb="5">
      <t>タタミ</t>
    </rPh>
    <rPh sb="6" eb="8">
      <t>ジュウタン</t>
    </rPh>
    <rPh sb="10" eb="12">
      <t>フトン</t>
    </rPh>
    <rPh sb="12" eb="13">
      <t>トウ</t>
    </rPh>
    <rPh sb="14" eb="16">
      <t>インリョウ</t>
    </rPh>
    <rPh sb="26" eb="27">
      <t>シ</t>
    </rPh>
    <rPh sb="29" eb="30">
      <t>ニオ</t>
    </rPh>
    <rPh sb="32" eb="34">
      <t>ゲンイン</t>
    </rPh>
    <phoneticPr fontId="1"/>
  </si>
  <si>
    <t>・学園利用の注意等をお守りいただけない場合、次回からのご利用をお断りさせていただくことがございます。</t>
    <rPh sb="1" eb="3">
      <t>ガクエン</t>
    </rPh>
    <rPh sb="3" eb="5">
      <t>リヨウ</t>
    </rPh>
    <rPh sb="6" eb="9">
      <t>チュウイトウ</t>
    </rPh>
    <rPh sb="11" eb="12">
      <t>マモ</t>
    </rPh>
    <rPh sb="19" eb="21">
      <t>バアイ</t>
    </rPh>
    <rPh sb="22" eb="24">
      <t>ジカイ</t>
    </rPh>
    <rPh sb="28" eb="30">
      <t>リヨウ</t>
    </rPh>
    <rPh sb="32" eb="33">
      <t>コトワ</t>
    </rPh>
    <phoneticPr fontId="1"/>
  </si>
  <si>
    <t>・チェックインは14時からです。（先に事務所へお越しいただきチェックイン後、館内へ入館してください）</t>
    <rPh sb="10" eb="11">
      <t>ジ</t>
    </rPh>
    <rPh sb="17" eb="18">
      <t>サキ</t>
    </rPh>
    <rPh sb="19" eb="22">
      <t>ジムショ</t>
    </rPh>
    <rPh sb="24" eb="25">
      <t>コ</t>
    </rPh>
    <rPh sb="36" eb="37">
      <t>ゴ</t>
    </rPh>
    <rPh sb="38" eb="40">
      <t>カンナイ</t>
    </rPh>
    <rPh sb="41" eb="43">
      <t>ニュウカン</t>
    </rPh>
    <phoneticPr fontId="1"/>
  </si>
  <si>
    <t>　夕食　18時から19時まで（BBQの場合は16時00分から）</t>
    <rPh sb="1" eb="3">
      <t>ユウショク</t>
    </rPh>
    <rPh sb="6" eb="7">
      <t>ジ</t>
    </rPh>
    <rPh sb="11" eb="12">
      <t>ジ</t>
    </rPh>
    <rPh sb="19" eb="21">
      <t>バアイ</t>
    </rPh>
    <rPh sb="24" eb="25">
      <t>ジ</t>
    </rPh>
    <rPh sb="27" eb="28">
      <t>フン</t>
    </rPh>
    <phoneticPr fontId="1"/>
  </si>
  <si>
    <t>　朝食　7時00分から8時30分まで</t>
    <rPh sb="1" eb="3">
      <t>チョウショク</t>
    </rPh>
    <rPh sb="5" eb="6">
      <t>ジ</t>
    </rPh>
    <rPh sb="8" eb="9">
      <t>フン</t>
    </rPh>
    <rPh sb="12" eb="13">
      <t>ジ</t>
    </rPh>
    <rPh sb="15" eb="16">
      <t>フン</t>
    </rPh>
    <phoneticPr fontId="1"/>
  </si>
  <si>
    <t>　昼食　12時から13時まで（連泊のみ）</t>
    <rPh sb="1" eb="3">
      <t>チュウショク</t>
    </rPh>
    <rPh sb="6" eb="7">
      <t>ジ</t>
    </rPh>
    <rPh sb="11" eb="12">
      <t>ジ</t>
    </rPh>
    <rPh sb="15" eb="17">
      <t>レンパク</t>
    </rPh>
    <phoneticPr fontId="1"/>
  </si>
  <si>
    <t>　※食物アレルギーをお持ちの方がおられましたらご連絡ください。代替食等の対応をさせていただきます。</t>
    <rPh sb="2" eb="4">
      <t>ショクモツ</t>
    </rPh>
    <rPh sb="11" eb="12">
      <t>モ</t>
    </rPh>
    <rPh sb="14" eb="15">
      <t>カタ</t>
    </rPh>
    <rPh sb="24" eb="26">
      <t>レンラク</t>
    </rPh>
    <rPh sb="31" eb="33">
      <t>ダイタイ</t>
    </rPh>
    <rPh sb="33" eb="34">
      <t>ショク</t>
    </rPh>
    <rPh sb="34" eb="35">
      <t>トウ</t>
    </rPh>
    <rPh sb="36" eb="38">
      <t>タイオウ</t>
    </rPh>
    <phoneticPr fontId="1"/>
  </si>
  <si>
    <t>　※自炊をご希望の方は、事前に自炊申請書をご記入ください。なお、リスト以外の道具、食器類、調味料等の</t>
    <rPh sb="2" eb="4">
      <t>ジスイ</t>
    </rPh>
    <rPh sb="6" eb="8">
      <t>キボウ</t>
    </rPh>
    <rPh sb="9" eb="10">
      <t>カタ</t>
    </rPh>
    <rPh sb="12" eb="14">
      <t>ジゼン</t>
    </rPh>
    <rPh sb="15" eb="20">
      <t>ジスイシンセイショ</t>
    </rPh>
    <rPh sb="22" eb="24">
      <t>キニュウ</t>
    </rPh>
    <rPh sb="35" eb="37">
      <t>イガイ</t>
    </rPh>
    <rPh sb="38" eb="40">
      <t>ドウグ</t>
    </rPh>
    <rPh sb="41" eb="43">
      <t>ショッキ</t>
    </rPh>
    <rPh sb="43" eb="44">
      <t>ルイ</t>
    </rPh>
    <rPh sb="45" eb="48">
      <t>チョウミリョウ</t>
    </rPh>
    <rPh sb="48" eb="49">
      <t>トウ</t>
    </rPh>
    <phoneticPr fontId="1"/>
  </si>
  <si>
    <t>　　貸し出しはございませんので、ご持参ください。</t>
    <rPh sb="2" eb="3">
      <t>カ</t>
    </rPh>
    <rPh sb="4" eb="5">
      <t>ダ</t>
    </rPh>
    <rPh sb="17" eb="19">
      <t>ジサン</t>
    </rPh>
    <phoneticPr fontId="1"/>
  </si>
  <si>
    <t>・館内及び、学園敷地内も禁煙です。</t>
    <rPh sb="1" eb="3">
      <t>カンナイ</t>
    </rPh>
    <rPh sb="3" eb="4">
      <t>オヨ</t>
    </rPh>
    <rPh sb="6" eb="8">
      <t>ガクエン</t>
    </rPh>
    <rPh sb="8" eb="10">
      <t>シキチ</t>
    </rPh>
    <rPh sb="10" eb="11">
      <t>ナイ</t>
    </rPh>
    <rPh sb="12" eb="14">
      <t>キンエン</t>
    </rPh>
    <phoneticPr fontId="1"/>
  </si>
  <si>
    <t>・ご案内した宿泊室・浴室以外のご使用はおやめください。</t>
    <rPh sb="2" eb="4">
      <t>アンナイ</t>
    </rPh>
    <rPh sb="6" eb="9">
      <t>シュクハクシツ</t>
    </rPh>
    <rPh sb="10" eb="12">
      <t>ヨクシツ</t>
    </rPh>
    <rPh sb="12" eb="14">
      <t>イガイ</t>
    </rPh>
    <rPh sb="16" eb="18">
      <t>シヨウ</t>
    </rPh>
    <phoneticPr fontId="1"/>
  </si>
  <si>
    <t>・外で活動する際、音響をご利用の場合は21時までとし、音量にご注意ください。</t>
    <rPh sb="1" eb="2">
      <t>ソト</t>
    </rPh>
    <rPh sb="3" eb="5">
      <t>カツドウ</t>
    </rPh>
    <rPh sb="7" eb="8">
      <t>サイ</t>
    </rPh>
    <rPh sb="9" eb="11">
      <t>オンキョウ</t>
    </rPh>
    <rPh sb="13" eb="15">
      <t>リヨウ</t>
    </rPh>
    <rPh sb="16" eb="18">
      <t>バアイ</t>
    </rPh>
    <rPh sb="21" eb="22">
      <t>ジ</t>
    </rPh>
    <rPh sb="27" eb="29">
      <t>オンリョウ</t>
    </rPh>
    <rPh sb="31" eb="33">
      <t>チュウイ</t>
    </rPh>
    <phoneticPr fontId="1"/>
  </si>
  <si>
    <t>確認後申請書チェック欄にチェックを入れてください。</t>
    <phoneticPr fontId="1"/>
  </si>
  <si>
    <t>・館内での飲酒はご宿泊できる部屋のみとなっておりますので、体育館や廊下を歩きながらのご飲酒はおやめください。</t>
    <rPh sb="1" eb="3">
      <t>カンナイ</t>
    </rPh>
    <rPh sb="5" eb="7">
      <t>インシュ</t>
    </rPh>
    <rPh sb="9" eb="11">
      <t>シュクハク</t>
    </rPh>
    <rPh sb="14" eb="16">
      <t>ヘヤ</t>
    </rPh>
    <rPh sb="29" eb="32">
      <t>タイイクカン</t>
    </rPh>
    <rPh sb="33" eb="35">
      <t>ロウカ</t>
    </rPh>
    <rPh sb="36" eb="37">
      <t>アル</t>
    </rPh>
    <rPh sb="43" eb="45">
      <t>インシュ</t>
    </rPh>
    <phoneticPr fontId="1"/>
  </si>
  <si>
    <t>　②注意事項をご確認の上、使用申請書に必要事項をご記入ください。</t>
    <rPh sb="2" eb="4">
      <t>チュウイ</t>
    </rPh>
    <rPh sb="4" eb="6">
      <t>ジコウ</t>
    </rPh>
    <rPh sb="8" eb="10">
      <t>カクニン</t>
    </rPh>
    <rPh sb="11" eb="12">
      <t>ウエ</t>
    </rPh>
    <rPh sb="13" eb="18">
      <t>シヨウシンセイショ</t>
    </rPh>
    <rPh sb="19" eb="21">
      <t>ヒツヨウ</t>
    </rPh>
    <rPh sb="21" eb="23">
      <t>ジコウ</t>
    </rPh>
    <rPh sb="25" eb="27">
      <t>キニュウ</t>
    </rPh>
    <phoneticPr fontId="1"/>
  </si>
  <si>
    <t>　③申請書類（使用申請書①・②、使用者名簿）を２週間前までにご送付ください。</t>
    <rPh sb="2" eb="6">
      <t>シンセイショルイ</t>
    </rPh>
    <rPh sb="7" eb="9">
      <t>シヨウ</t>
    </rPh>
    <rPh sb="9" eb="12">
      <t>シンセイショ</t>
    </rPh>
    <rPh sb="16" eb="19">
      <t>シヨウシャ</t>
    </rPh>
    <rPh sb="19" eb="21">
      <t>メイボ</t>
    </rPh>
    <rPh sb="24" eb="27">
      <t>シュウカンマエ</t>
    </rPh>
    <rPh sb="31" eb="33">
      <t>ソウフ</t>
    </rPh>
    <phoneticPr fontId="1"/>
  </si>
  <si>
    <t>小人</t>
    <rPh sb="0" eb="2">
      <t>ショウジン</t>
    </rPh>
    <phoneticPr fontId="1"/>
  </si>
  <si>
    <t>3歳未満</t>
    <rPh sb="1" eb="4">
      <t>サイミマン</t>
    </rPh>
    <phoneticPr fontId="1"/>
  </si>
  <si>
    <t>人</t>
    <rPh sb="0" eb="1">
      <t>ニン</t>
    </rPh>
    <phoneticPr fontId="1"/>
  </si>
  <si>
    <t>炭1㎏     200円</t>
    <rPh sb="0" eb="1">
      <t>スミ</t>
    </rPh>
    <rPh sb="11" eb="12">
      <t>エン</t>
    </rPh>
    <phoneticPr fontId="1"/>
  </si>
  <si>
    <t>時</t>
    <rPh sb="0" eb="1">
      <t>ジ</t>
    </rPh>
    <phoneticPr fontId="1"/>
  </si>
  <si>
    <t>有・無</t>
    <rPh sb="0" eb="1">
      <t>ユウ</t>
    </rPh>
    <rPh sb="2" eb="3">
      <t>ナシ</t>
    </rPh>
    <phoneticPr fontId="1"/>
  </si>
  <si>
    <t>※チェックイン　14：00～
※チェックアウト　～10：00
※送迎場所と時間をご記入ください</t>
    <rPh sb="32" eb="34">
      <t>ソウゲイ</t>
    </rPh>
    <rPh sb="34" eb="36">
      <t>バショ</t>
    </rPh>
    <rPh sb="37" eb="39">
      <t>ジカン</t>
    </rPh>
    <rPh sb="41" eb="43">
      <t>キニュウ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</si>
  <si>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</si>
  <si>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</si>
  <si>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文京区立少年自然の家　八ケ岳高原学園　</t>
    </r>
    <r>
      <rPr>
        <b/>
        <sz val="12"/>
        <color theme="1"/>
        <rFont val="游ゴシック"/>
        <family val="3"/>
        <charset val="128"/>
        <scheme val="minor"/>
      </rPr>
      <t>キャンプ利用申請書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23" eb="25">
      <t>リヨウ</t>
    </rPh>
    <rPh sb="25" eb="28">
      <t>シンセイショ</t>
    </rPh>
    <phoneticPr fontId="1"/>
  </si>
  <si>
    <t>炭1㎏　200円</t>
    <rPh sb="0" eb="1">
      <t>スミ</t>
    </rPh>
    <rPh sb="7" eb="8">
      <t>エン</t>
    </rPh>
    <phoneticPr fontId="1"/>
  </si>
  <si>
    <t>月日</t>
    <rPh sb="0" eb="1">
      <t>ゲツ</t>
    </rPh>
    <rPh sb="1" eb="2">
      <t>ニチ</t>
    </rPh>
    <phoneticPr fontId="1"/>
  </si>
  <si>
    <t>住　　所</t>
    <rPh sb="0" eb="1">
      <t>ジュウ</t>
    </rPh>
    <rPh sb="3" eb="4">
      <t>ショ</t>
    </rPh>
    <phoneticPr fontId="1"/>
  </si>
  <si>
    <t>申請日</t>
    <rPh sb="0" eb="3">
      <t>シンセイビ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</si>
  <si>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</si>
  <si>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</si>
  <si>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通常＠</t>
    <rPh sb="0" eb="2">
      <t>ツウジョウ</t>
    </rPh>
    <phoneticPr fontId="1"/>
  </si>
  <si>
    <t>お弁当＠</t>
    <rPh sb="1" eb="3">
      <t>ベントウ</t>
    </rPh>
    <phoneticPr fontId="1"/>
  </si>
  <si>
    <t>BBQ＠</t>
    <phoneticPr fontId="1"/>
  </si>
  <si>
    <t>大人 ＠</t>
    <rPh sb="0" eb="2">
      <t>オトナ</t>
    </rPh>
    <phoneticPr fontId="1"/>
  </si>
  <si>
    <t>小人＠</t>
    <rPh sb="0" eb="2">
      <t>ショウジン</t>
    </rPh>
    <phoneticPr fontId="1"/>
  </si>
  <si>
    <t>お弁当＠</t>
    <rPh sb="1" eb="3">
      <t>ベントウ</t>
    </rPh>
    <phoneticPr fontId="1"/>
  </si>
  <si>
    <t>受付番号： 木</t>
    <rPh sb="0" eb="4">
      <t>ウケツケバンゴウ</t>
    </rPh>
    <rPh sb="6" eb="7">
      <t>キ</t>
    </rPh>
    <phoneticPr fontId="1"/>
  </si>
  <si>
    <t>―</t>
    <phoneticPr fontId="1"/>
  </si>
  <si>
    <t>時</t>
    <rPh sb="0" eb="1">
      <t>ジ</t>
    </rPh>
    <phoneticPr fontId="1"/>
  </si>
  <si>
    <t>分</t>
    <rPh sb="0" eb="1">
      <t>フン</t>
    </rPh>
    <phoneticPr fontId="1"/>
  </si>
  <si>
    <r>
      <t xml:space="preserve">  食　事　時　間
</t>
    </r>
    <r>
      <rPr>
        <sz val="8"/>
        <color theme="1"/>
        <rFont val="游ゴシック"/>
        <family val="3"/>
        <charset val="128"/>
        <scheme val="minor"/>
      </rPr>
      <t>朝食　7：30から  8：30
昼食  12：00から13：00
夕食  18：00から19：00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（BBQは16：00から可）</t>
    </r>
    <rPh sb="2" eb="3">
      <t>ショク</t>
    </rPh>
    <rPh sb="4" eb="5">
      <t>コト</t>
    </rPh>
    <rPh sb="6" eb="7">
      <t>ジ</t>
    </rPh>
    <rPh sb="8" eb="9">
      <t>アイダ</t>
    </rPh>
    <rPh sb="11" eb="13">
      <t>チョウショク</t>
    </rPh>
    <rPh sb="27" eb="29">
      <t>チュウショク</t>
    </rPh>
    <rPh sb="44" eb="46">
      <t>ユウショク</t>
    </rPh>
    <rPh sb="73" eb="74">
      <t>カ</t>
    </rPh>
    <phoneticPr fontId="1"/>
  </si>
  <si>
    <r>
      <t>文京区立少年自然の家　八ケ岳高原学園　モルック</t>
    </r>
    <r>
      <rPr>
        <b/>
        <sz val="12"/>
        <color theme="1"/>
        <rFont val="游ゴシック"/>
        <family val="3"/>
        <charset val="128"/>
        <scheme val="minor"/>
      </rPr>
      <t>利用申請書②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23" eb="25">
      <t>リヨウ</t>
    </rPh>
    <rPh sb="25" eb="28">
      <t>シンセイショ</t>
    </rPh>
    <phoneticPr fontId="1"/>
  </si>
  <si>
    <r>
      <t>文京区立少年自然の家　八ケ岳高原学園　モルック</t>
    </r>
    <r>
      <rPr>
        <b/>
        <sz val="12"/>
        <color theme="1"/>
        <rFont val="游ゴシック"/>
        <family val="3"/>
        <charset val="128"/>
        <scheme val="minor"/>
      </rPr>
      <t>利用申請書①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23" eb="25">
      <t>リヨウ</t>
    </rPh>
    <rPh sb="25" eb="28">
      <t>シンセイショ</t>
    </rPh>
    <phoneticPr fontId="1"/>
  </si>
  <si>
    <t>受付番号： モ</t>
    <rPh sb="0" eb="4">
      <t>ウケツケバンゴウ</t>
    </rPh>
    <phoneticPr fontId="1"/>
  </si>
  <si>
    <r>
      <t>文京区立少年自然の家　八ケ岳高原学園　グラウンドゴルフ</t>
    </r>
    <r>
      <rPr>
        <b/>
        <sz val="12"/>
        <color theme="1"/>
        <rFont val="游ゴシック"/>
        <family val="3"/>
        <charset val="128"/>
        <scheme val="minor"/>
      </rPr>
      <t>利用申請書②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27" eb="29">
      <t>リヨウ</t>
    </rPh>
    <rPh sb="29" eb="32">
      <t>シンセイショ</t>
    </rPh>
    <phoneticPr fontId="1"/>
  </si>
  <si>
    <r>
      <t>文京区立少年自然の家　八ケ岳高原学園　グラウンドゴルフ</t>
    </r>
    <r>
      <rPr>
        <b/>
        <sz val="12"/>
        <color theme="1"/>
        <rFont val="游ゴシック"/>
        <family val="3"/>
        <charset val="128"/>
        <scheme val="minor"/>
      </rPr>
      <t>利用申請書①</t>
    </r>
    <rPh sb="0" eb="2">
      <t>ブンキョウ</t>
    </rPh>
    <rPh sb="2" eb="4">
      <t>クリツ</t>
    </rPh>
    <rPh sb="4" eb="6">
      <t>ショウネン</t>
    </rPh>
    <rPh sb="6" eb="8">
      <t>シゼン</t>
    </rPh>
    <rPh sb="9" eb="10">
      <t>イエ</t>
    </rPh>
    <rPh sb="11" eb="12">
      <t>ヤツガタ</t>
    </rPh>
    <rPh sb="14" eb="16">
      <t>コウゲン</t>
    </rPh>
    <rPh sb="16" eb="18">
      <t>ガクエン</t>
    </rPh>
    <rPh sb="27" eb="29">
      <t>リヨウ</t>
    </rPh>
    <rPh sb="29" eb="32">
      <t>シンセイショ</t>
    </rPh>
    <phoneticPr fontId="1"/>
  </si>
  <si>
    <t>受付番号： グ</t>
    <rPh sb="0" eb="4">
      <t>ウケツケバンゴウ</t>
    </rPh>
    <phoneticPr fontId="1"/>
  </si>
  <si>
    <t>実施日（○をお願いいたします。）</t>
    <rPh sb="0" eb="3">
      <t>ジッシビ</t>
    </rPh>
    <rPh sb="7" eb="8">
      <t>ネガ</t>
    </rPh>
    <phoneticPr fontId="1"/>
  </si>
  <si>
    <t>日　　　時</t>
    <rPh sb="0" eb="1">
      <t>ニチ</t>
    </rPh>
    <rPh sb="4" eb="5">
      <t>ジ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</si>
  <si>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</si>
  <si>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</si>
  <si>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</si>
  <si>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貸出備品受取日時</t>
    <rPh sb="0" eb="2">
      <t>カシダシ</t>
    </rPh>
    <rPh sb="2" eb="4">
      <t>ビヒン</t>
    </rPh>
    <rPh sb="4" eb="6">
      <t>ウケトリ</t>
    </rPh>
    <rPh sb="6" eb="8">
      <t>ニチジ</t>
    </rPh>
    <phoneticPr fontId="1"/>
  </si>
  <si>
    <t>分頃</t>
    <rPh sb="0" eb="2">
      <t>フンゴロ</t>
    </rPh>
    <phoneticPr fontId="1"/>
  </si>
  <si>
    <t>調理器具</t>
    <rPh sb="0" eb="4">
      <t>チョウリキグ</t>
    </rPh>
    <phoneticPr fontId="1"/>
  </si>
  <si>
    <t>貸出
可能数</t>
    <rPh sb="0" eb="2">
      <t>カシダシ</t>
    </rPh>
    <rPh sb="3" eb="5">
      <t>カノウ</t>
    </rPh>
    <rPh sb="5" eb="6">
      <t>スウ</t>
    </rPh>
    <phoneticPr fontId="1"/>
  </si>
  <si>
    <t>貸出
希望数</t>
    <rPh sb="0" eb="2">
      <t>カシダシ</t>
    </rPh>
    <rPh sb="3" eb="5">
      <t>キボウ</t>
    </rPh>
    <rPh sb="5" eb="6">
      <t>スウ</t>
    </rPh>
    <phoneticPr fontId="23"/>
  </si>
  <si>
    <t>返却
チェック</t>
    <rPh sb="0" eb="2">
      <t>ヘンキャク</t>
    </rPh>
    <phoneticPr fontId="1"/>
  </si>
  <si>
    <t>鍋（33ｃｍ）</t>
    <rPh sb="0" eb="1">
      <t>ナベ</t>
    </rPh>
    <phoneticPr fontId="23"/>
  </si>
  <si>
    <t>鍋（36ｃｍ）</t>
    <rPh sb="0" eb="1">
      <t>ナベ</t>
    </rPh>
    <phoneticPr fontId="23"/>
  </si>
  <si>
    <t>ボウル</t>
    <phoneticPr fontId="23"/>
  </si>
  <si>
    <t>ザル</t>
    <phoneticPr fontId="23"/>
  </si>
  <si>
    <t>計量カップ</t>
    <rPh sb="0" eb="2">
      <t>ケイリョウ</t>
    </rPh>
    <phoneticPr fontId="23"/>
  </si>
  <si>
    <t>まな板</t>
    <rPh sb="2" eb="3">
      <t>イタ</t>
    </rPh>
    <phoneticPr fontId="23"/>
  </si>
  <si>
    <t>包丁</t>
    <rPh sb="0" eb="2">
      <t>ホウチョウ</t>
    </rPh>
    <phoneticPr fontId="23"/>
  </si>
  <si>
    <t>お玉</t>
    <rPh sb="1" eb="2">
      <t>タマ</t>
    </rPh>
    <phoneticPr fontId="23"/>
  </si>
  <si>
    <t>ピーラー</t>
    <phoneticPr fontId="23"/>
  </si>
  <si>
    <t>菜箸</t>
    <rPh sb="0" eb="2">
      <t>サイバシ</t>
    </rPh>
    <phoneticPr fontId="23"/>
  </si>
  <si>
    <t>鍋敷き</t>
    <rPh sb="0" eb="2">
      <t>ナベシ</t>
    </rPh>
    <phoneticPr fontId="23"/>
  </si>
  <si>
    <t>BBQコンロ</t>
    <phoneticPr fontId="1"/>
  </si>
  <si>
    <t>BBQコンロの網、鉄板はご返却ください。</t>
    <rPh sb="7" eb="8">
      <t>アミ</t>
    </rPh>
    <rPh sb="9" eb="11">
      <t>テッパン</t>
    </rPh>
    <rPh sb="13" eb="15">
      <t>ヘンキャク</t>
    </rPh>
    <phoneticPr fontId="1"/>
  </si>
  <si>
    <t>BBQ網</t>
    <rPh sb="3" eb="4">
      <t>アミ</t>
    </rPh>
    <phoneticPr fontId="1"/>
  </si>
  <si>
    <t>BBQ鉄板</t>
    <rPh sb="3" eb="5">
      <t>テッパン</t>
    </rPh>
    <phoneticPr fontId="1"/>
  </si>
  <si>
    <t>かまど</t>
    <phoneticPr fontId="1"/>
  </si>
  <si>
    <t>※ 室内での自炊は出来ません。（学園宿直室コンロの使用も出来ません）</t>
    <rPh sb="2" eb="4">
      <t>シツナイ</t>
    </rPh>
    <rPh sb="6" eb="8">
      <t>ジスイ</t>
    </rPh>
    <rPh sb="9" eb="11">
      <t>デキ</t>
    </rPh>
    <rPh sb="16" eb="21">
      <t>ガクエンシュクチョクシツ</t>
    </rPh>
    <rPh sb="25" eb="27">
      <t>シヨウ</t>
    </rPh>
    <rPh sb="28" eb="30">
      <t>デキ</t>
    </rPh>
    <phoneticPr fontId="1"/>
  </si>
  <si>
    <t>※ 貸し出し備品は上記の物のみとなりますので、リスト以外の道具、食器類、調味料等は</t>
    <rPh sb="2" eb="3">
      <t>カ</t>
    </rPh>
    <rPh sb="4" eb="5">
      <t>ダ</t>
    </rPh>
    <rPh sb="6" eb="8">
      <t>ビヒン</t>
    </rPh>
    <rPh sb="9" eb="11">
      <t>ジョウキ</t>
    </rPh>
    <rPh sb="12" eb="13">
      <t>モノ</t>
    </rPh>
    <rPh sb="26" eb="28">
      <t>イガイ</t>
    </rPh>
    <rPh sb="29" eb="31">
      <t>ドウグ</t>
    </rPh>
    <rPh sb="32" eb="34">
      <t>ショッキ</t>
    </rPh>
    <rPh sb="34" eb="35">
      <t>ルイ</t>
    </rPh>
    <rPh sb="36" eb="39">
      <t>チョウミリョウ</t>
    </rPh>
    <rPh sb="39" eb="40">
      <t>トウ</t>
    </rPh>
    <phoneticPr fontId="1"/>
  </si>
  <si>
    <t>　 ご持参ください。</t>
    <rPh sb="3" eb="5">
      <t>ジサン</t>
    </rPh>
    <phoneticPr fontId="1"/>
  </si>
  <si>
    <t>　 尚、着火剤の販売はございませんので、ご持参ください。</t>
    <rPh sb="2" eb="3">
      <t>ナオ</t>
    </rPh>
    <rPh sb="4" eb="7">
      <t>チャッカザイ</t>
    </rPh>
    <rPh sb="8" eb="10">
      <t>ハンバイ</t>
    </rPh>
    <rPh sb="21" eb="23">
      <t>ジサン</t>
    </rPh>
    <phoneticPr fontId="1"/>
  </si>
  <si>
    <t>お名前</t>
    <rPh sb="1" eb="3">
      <t>ナマエ</t>
    </rPh>
    <phoneticPr fontId="1"/>
  </si>
  <si>
    <t>お名前</t>
    <rPh sb="1" eb="3">
      <t>ナマエ</t>
    </rPh>
    <phoneticPr fontId="1"/>
  </si>
  <si>
    <t>様</t>
    <rPh sb="0" eb="1">
      <t>サマ</t>
    </rPh>
    <phoneticPr fontId="1"/>
  </si>
  <si>
    <t>受付番号： キ</t>
    <rPh sb="0" eb="4">
      <t>ウケツケバンゴウ</t>
    </rPh>
    <phoneticPr fontId="1"/>
  </si>
  <si>
    <t>　①ご利用の2ヵ月から2週間前までに電話にてご予約をお願いいたします。</t>
    <rPh sb="3" eb="5">
      <t>リヨウ</t>
    </rPh>
    <rPh sb="8" eb="9">
      <t>ゲツ</t>
    </rPh>
    <rPh sb="12" eb="15">
      <t>シュウカンマエ</t>
    </rPh>
    <rPh sb="18" eb="20">
      <t>デンワ</t>
    </rPh>
    <rPh sb="23" eb="25">
      <t>ヨヤク</t>
    </rPh>
    <rPh sb="27" eb="28">
      <t>ネガ</t>
    </rPh>
    <phoneticPr fontId="1"/>
  </si>
  <si>
    <t>※ 炭(1kg 200円）・薪（1束 300円）の販売もございますので、ご希望の方は</t>
    <rPh sb="2" eb="3">
      <t>スミ</t>
    </rPh>
    <rPh sb="11" eb="12">
      <t>エン</t>
    </rPh>
    <rPh sb="14" eb="15">
      <t>マキ</t>
    </rPh>
    <rPh sb="17" eb="18">
      <t>タバ</t>
    </rPh>
    <rPh sb="22" eb="23">
      <t>エン</t>
    </rPh>
    <rPh sb="25" eb="27">
      <t>ハンバイ</t>
    </rPh>
    <rPh sb="37" eb="39">
      <t>キボウ</t>
    </rPh>
    <rPh sb="40" eb="41">
      <t>カタ</t>
    </rPh>
    <phoneticPr fontId="1"/>
  </si>
  <si>
    <t xml:space="preserve"> </t>
    <phoneticPr fontId="1"/>
  </si>
  <si>
    <t>自炊申請書</t>
    <rPh sb="0" eb="2">
      <t>ジスイ</t>
    </rPh>
    <rPh sb="2" eb="5">
      <t>シンセイショ</t>
    </rPh>
    <phoneticPr fontId="23"/>
  </si>
  <si>
    <t>※ キャンププランの方は、記入・ご提出の必要はございません。</t>
    <rPh sb="10" eb="11">
      <t>カタ</t>
    </rPh>
    <rPh sb="13" eb="15">
      <t>キニュウ</t>
    </rPh>
    <rPh sb="17" eb="19">
      <t>テイシュツ</t>
    </rPh>
    <rPh sb="20" eb="22">
      <t>ヒツヨウ</t>
    </rPh>
    <phoneticPr fontId="1"/>
  </si>
  <si>
    <t xml:space="preserve"> 　利用申請書のその他欄に必要数をご記入ください。</t>
    <rPh sb="2" eb="4">
      <t>リヨウ</t>
    </rPh>
    <rPh sb="4" eb="7">
      <t>シンセイショ</t>
    </rPh>
    <rPh sb="10" eb="12">
      <t>タラン</t>
    </rPh>
    <rPh sb="13" eb="16">
      <t>ヒツヨウスウ</t>
    </rPh>
    <rPh sb="18" eb="20">
      <t>キニュウ</t>
    </rPh>
    <phoneticPr fontId="1"/>
  </si>
  <si>
    <t xml:space="preserve"> </t>
    <phoneticPr fontId="1"/>
  </si>
  <si>
    <t xml:space="preserve"> 　現地で追加ご注文もいただけます。</t>
    <rPh sb="2" eb="4">
      <t>ゲンチ</t>
    </rPh>
    <rPh sb="5" eb="7">
      <t>ツイカ</t>
    </rPh>
    <rPh sb="8" eb="10">
      <t>チュウモン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</si>
</sst>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名&quot;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0"/>
      <color rgb="FF000000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14"/>
      <name val="游ゴシック"/>
      <family val="3"/>
      <charset val="128"/>
    </font>
    <font>
      <sz val="12"/>
      <color rgb="FFFF000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distributed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38" fontId="10" fillId="0" borderId="0" xfId="1" applyFont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33" xfId="0" applyFont="1" applyBorder="1" applyAlignment="1">
      <alignment horizontal="center" vertical="center"/>
    </xf>
    <xf numFmtId="0" fontId="14" fillId="0" borderId="33" xfId="0" applyFont="1" applyBorder="1" applyProtection="1">
      <alignment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vertical="center" wrapText="1"/>
      <protection locked="0"/>
    </xf>
    <xf numFmtId="0" fontId="13" fillId="0" borderId="45" xfId="0" applyFont="1" applyBorder="1" applyAlignment="1">
      <alignment horizontal="center" vertical="center"/>
    </xf>
    <xf numFmtId="0" fontId="14" fillId="0" borderId="45" xfId="0" applyFont="1" applyBorder="1" applyProtection="1">
      <alignment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vertical="center" wrapText="1"/>
      <protection locked="0"/>
    </xf>
    <xf numFmtId="176" fontId="13" fillId="0" borderId="13" xfId="0" applyNumberFormat="1" applyFont="1" applyBorder="1" applyAlignment="1">
      <alignment horizontal="center" vertical="center"/>
    </xf>
    <xf numFmtId="176" fontId="13" fillId="0" borderId="48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28" xfId="0" applyFont="1" applyBorder="1">
      <alignment vertical="center"/>
    </xf>
    <xf numFmtId="0" fontId="18" fillId="0" borderId="27" xfId="0" applyFont="1" applyBorder="1" applyProtection="1">
      <alignment vertical="center"/>
      <protection locked="0"/>
    </xf>
    <xf numFmtId="0" fontId="18" fillId="0" borderId="28" xfId="0" applyFont="1" applyBorder="1" applyProtection="1">
      <alignment vertical="center"/>
      <protection locked="0"/>
    </xf>
    <xf numFmtId="0" fontId="18" fillId="0" borderId="29" xfId="0" applyFont="1" applyBorder="1" applyProtection="1">
      <alignment vertical="center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5" xfId="0" applyFont="1" applyBorder="1" applyProtection="1">
      <alignment vertical="center"/>
      <protection locked="0"/>
    </xf>
    <xf numFmtId="0" fontId="18" fillId="0" borderId="30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4" fillId="0" borderId="20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6" xfId="0" applyFont="1" applyBorder="1" applyAlignment="1" applyProtection="1">
      <alignment horizontal="centerContinuous" vertical="center"/>
      <protection locked="0"/>
    </xf>
    <xf numFmtId="0" fontId="4" fillId="0" borderId="7" xfId="0" applyFont="1" applyBorder="1" applyAlignment="1" applyProtection="1">
      <alignment horizontal="centerContinuous" vertical="center"/>
      <protection locked="0"/>
    </xf>
    <xf numFmtId="0" fontId="4" fillId="0" borderId="8" xfId="0" applyFont="1" applyBorder="1" applyAlignment="1" applyProtection="1">
      <alignment horizontal="centerContinuous" vertical="center"/>
      <protection locked="0"/>
    </xf>
    <xf numFmtId="0" fontId="0" fillId="0" borderId="0" xfId="0" applyAlignment="1">
      <alignment horizontal="center" vertical="center" textRotation="255"/>
    </xf>
    <xf numFmtId="0" fontId="0" fillId="0" borderId="2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46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textRotation="255"/>
    </xf>
    <xf numFmtId="0" fontId="0" fillId="0" borderId="3" xfId="0" applyBorder="1" applyAlignment="1">
      <alignment horizontal="centerContinuous" vertical="center"/>
    </xf>
    <xf numFmtId="0" fontId="0" fillId="0" borderId="34" xfId="0" applyBorder="1" applyAlignment="1">
      <alignment horizontal="centerContinuous" vertical="center"/>
    </xf>
    <xf numFmtId="0" fontId="13" fillId="0" borderId="13" xfId="0" applyFont="1" applyBorder="1" applyAlignment="1" applyProtection="1">
      <alignment horizontal="right" vertical="center" shrinkToFit="1"/>
      <protection locked="0"/>
    </xf>
    <xf numFmtId="0" fontId="13" fillId="0" borderId="25" xfId="0" applyFont="1" applyBorder="1" applyAlignment="1" applyProtection="1">
      <alignment horizontal="right" vertical="center" shrinkToFit="1"/>
      <protection locked="0"/>
    </xf>
    <xf numFmtId="38" fontId="0" fillId="0" borderId="53" xfId="1" applyFont="1" applyBorder="1" applyAlignment="1">
      <alignment horizontal="center" vertical="center"/>
    </xf>
    <xf numFmtId="38" fontId="0" fillId="0" borderId="6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0" fillId="0" borderId="63" xfId="0" applyBorder="1" applyAlignment="1">
      <alignment horizontal="center" vertical="center"/>
    </xf>
    <xf numFmtId="0" fontId="0" fillId="0" borderId="14" xfId="0" applyBorder="1" applyAlignment="1">
      <alignment horizontal="centerContinuous" vertical="center"/>
    </xf>
    <xf numFmtId="0" fontId="0" fillId="0" borderId="64" xfId="0" applyBorder="1" applyAlignment="1">
      <alignment horizontal="center" vertical="center"/>
    </xf>
    <xf numFmtId="0" fontId="0" fillId="0" borderId="0" xfId="0" applyAlignment="1">
      <alignment horizontal="distributed" vertical="center" indent="3"/>
    </xf>
    <xf numFmtId="0" fontId="0" fillId="0" borderId="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3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9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7" xfId="0" applyBorder="1" applyAlignment="1">
      <alignment vertical="center" shrinkToFit="1"/>
    </xf>
    <xf numFmtId="38" fontId="0" fillId="0" borderId="47" xfId="1" applyFont="1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47" xfId="0" applyBorder="1" applyAlignment="1">
      <alignment horizontal="center" vertical="center" shrinkToFit="1"/>
    </xf>
    <xf numFmtId="38" fontId="16" fillId="0" borderId="19" xfId="1" applyFont="1" applyBorder="1" applyAlignment="1">
      <alignment vertical="center" shrinkToFit="1"/>
    </xf>
    <xf numFmtId="38" fontId="16" fillId="0" borderId="19" xfId="1" applyFont="1" applyFill="1" applyBorder="1" applyAlignment="1">
      <alignment vertical="center" shrinkToFit="1"/>
    </xf>
    <xf numFmtId="0" fontId="0" fillId="0" borderId="74" xfId="0" applyBorder="1" applyAlignment="1">
      <alignment horizontal="centerContinuous" vertical="center" shrinkToFit="1"/>
    </xf>
    <xf numFmtId="0" fontId="0" fillId="0" borderId="75" xfId="0" applyBorder="1" applyAlignment="1">
      <alignment horizontal="centerContinuous" vertical="center" shrinkToFit="1"/>
    </xf>
    <xf numFmtId="38" fontId="0" fillId="0" borderId="77" xfId="1" applyFont="1" applyBorder="1" applyAlignment="1">
      <alignment horizontal="center" vertical="center" shrinkToFit="1"/>
    </xf>
    <xf numFmtId="0" fontId="0" fillId="0" borderId="57" xfId="0" applyBorder="1" applyAlignment="1">
      <alignment horizontal="centerContinuous" vertical="center"/>
    </xf>
    <xf numFmtId="0" fontId="0" fillId="0" borderId="58" xfId="0" applyBorder="1" applyAlignment="1">
      <alignment horizontal="centerContinuous" vertical="center"/>
    </xf>
    <xf numFmtId="0" fontId="0" fillId="0" borderId="81" xfId="0" applyBorder="1" applyAlignment="1">
      <alignment horizontal="centerContinuous" vertical="center"/>
    </xf>
    <xf numFmtId="0" fontId="0" fillId="0" borderId="52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0" fontId="0" fillId="0" borderId="78" xfId="0" applyBorder="1" applyAlignment="1">
      <alignment horizontal="centerContinuous" vertical="center"/>
    </xf>
    <xf numFmtId="38" fontId="10" fillId="0" borderId="84" xfId="1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38" fontId="0" fillId="0" borderId="85" xfId="1" applyFont="1" applyBorder="1" applyAlignment="1">
      <alignment horizontal="center" vertical="center" shrinkToFit="1"/>
    </xf>
    <xf numFmtId="0" fontId="0" fillId="0" borderId="82" xfId="0" applyBorder="1" applyAlignment="1">
      <alignment horizontal="centerContinuous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5" xfId="0" applyBorder="1" applyAlignment="1">
      <alignment vertical="center" shrinkToFit="1"/>
    </xf>
    <xf numFmtId="0" fontId="17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0" fillId="0" borderId="65" xfId="0" applyBorder="1" applyAlignment="1">
      <alignment horizontal="center" vertical="center" shrinkToFit="1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4" fillId="0" borderId="2" xfId="0" applyFont="1" applyBorder="1" applyAlignment="1">
      <alignment horizontal="centerContinuous" vertical="center"/>
    </xf>
    <xf numFmtId="0" fontId="22" fillId="0" borderId="2" xfId="0" applyFont="1" applyBorder="1" applyAlignment="1">
      <alignment horizontal="centerContinuous" vertical="center"/>
    </xf>
    <xf numFmtId="0" fontId="24" fillId="0" borderId="2" xfId="0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88" xfId="0" applyFont="1" applyBorder="1">
      <alignment vertical="center"/>
    </xf>
    <xf numFmtId="0" fontId="24" fillId="0" borderId="2" xfId="0" applyFont="1" applyBorder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5" fillId="0" borderId="44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7" fillId="0" borderId="90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0" xfId="0" applyFont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91" xfId="0" applyFont="1" applyBorder="1" applyAlignment="1" applyProtection="1">
      <alignment horizontal="center" vertical="center"/>
      <protection locked="0"/>
    </xf>
    <xf numFmtId="0" fontId="25" fillId="0" borderId="92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2" fillId="0" borderId="67" xfId="0" applyFont="1" applyBorder="1" applyAlignment="1">
      <alignment horizontal="center" vertical="center"/>
    </xf>
    <xf numFmtId="0" fontId="22" fillId="0" borderId="93" xfId="0" applyFont="1" applyBorder="1" applyAlignment="1" applyProtection="1">
      <alignment horizontal="center" vertical="center"/>
      <protection locked="0"/>
    </xf>
    <xf numFmtId="0" fontId="25" fillId="0" borderId="8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4" fillId="0" borderId="22" xfId="0" applyFont="1" applyBorder="1" applyProtection="1">
      <alignment vertical="center"/>
      <protection locked="0"/>
    </xf>
    <xf numFmtId="0" fontId="14" fillId="0" borderId="22" xfId="0" applyFont="1" applyBorder="1" applyAlignment="1" applyProtection="1">
      <alignment vertical="center" wrapText="1"/>
      <protection locked="0"/>
    </xf>
    <xf numFmtId="0" fontId="13" fillId="0" borderId="1" xfId="0" applyFont="1" applyBorder="1">
      <alignment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63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24" fillId="0" borderId="1" xfId="0" applyFont="1" applyBorder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 applyProtection="1">
      <alignment horizontal="right" vertical="center" textRotation="255"/>
      <protection locked="0"/>
    </xf>
    <xf numFmtId="0" fontId="0" fillId="0" borderId="3" xfId="0" applyBorder="1" applyAlignment="1" applyProtection="1">
      <alignment horizontal="right" vertical="center" textRotation="255"/>
      <protection locked="0"/>
    </xf>
    <xf numFmtId="0" fontId="0" fillId="0" borderId="30" xfId="0" applyBorder="1" applyAlignment="1" applyProtection="1">
      <alignment horizontal="right" vertical="center" textRotation="255"/>
      <protection locked="0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 applyProtection="1">
      <alignment horizontal="distributed" vertical="center" indent="3"/>
      <protection locked="0"/>
    </xf>
    <xf numFmtId="0" fontId="0" fillId="0" borderId="7" xfId="0" applyBorder="1" applyAlignment="1" applyProtection="1">
      <alignment horizontal="distributed" vertical="center" indent="3"/>
      <protection locked="0"/>
    </xf>
    <xf numFmtId="0" fontId="0" fillId="0" borderId="8" xfId="0" applyBorder="1" applyAlignment="1" applyProtection="1">
      <alignment horizontal="distributed" vertical="center" indent="3"/>
      <protection locked="0"/>
    </xf>
    <xf numFmtId="0" fontId="0" fillId="0" borderId="27" xfId="0" applyBorder="1" applyAlignment="1">
      <alignment horizontal="distributed" vertical="center" indent="3"/>
    </xf>
    <xf numFmtId="0" fontId="0" fillId="0" borderId="28" xfId="0" applyBorder="1" applyAlignment="1">
      <alignment horizontal="distributed" vertical="center" indent="3"/>
    </xf>
    <xf numFmtId="0" fontId="0" fillId="0" borderId="29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1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38" fontId="0" fillId="0" borderId="63" xfId="1" applyFont="1" applyBorder="1" applyAlignment="1">
      <alignment horizontal="right" vertical="center"/>
    </xf>
    <xf numFmtId="0" fontId="0" fillId="0" borderId="33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38" fontId="0" fillId="0" borderId="32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 textRotation="255"/>
    </xf>
    <xf numFmtId="38" fontId="0" fillId="0" borderId="28" xfId="1" applyFont="1" applyBorder="1" applyAlignment="1">
      <alignment horizontal="right" vertical="center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15" xfId="0" applyBorder="1" applyAlignment="1">
      <alignment horizontal="center" vertical="distributed" textRotation="255" indent="2"/>
    </xf>
    <xf numFmtId="0" fontId="0" fillId="0" borderId="16" xfId="0" applyBorder="1" applyAlignment="1">
      <alignment horizontal="center" vertical="distributed" textRotation="255" indent="2"/>
    </xf>
    <xf numFmtId="0" fontId="0" fillId="0" borderId="17" xfId="0" applyBorder="1" applyAlignment="1">
      <alignment horizontal="center" vertical="distributed" textRotation="255" indent="2"/>
    </xf>
    <xf numFmtId="0" fontId="0" fillId="0" borderId="33" xfId="0" applyBorder="1" applyAlignment="1">
      <alignment horizontal="center" vertical="distributed" textRotation="255" indent="3"/>
    </xf>
    <xf numFmtId="0" fontId="0" fillId="0" borderId="21" xfId="0" applyBorder="1" applyAlignment="1">
      <alignment horizontal="center" vertical="distributed" textRotation="255" indent="3"/>
    </xf>
    <xf numFmtId="0" fontId="0" fillId="0" borderId="22" xfId="0" applyBorder="1" applyAlignment="1">
      <alignment horizontal="center" vertical="distributed" textRotation="255" indent="3"/>
    </xf>
    <xf numFmtId="58" fontId="0" fillId="0" borderId="0" xfId="0" applyNumberForma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vertical="center"/>
    </xf>
    <xf numFmtId="0" fontId="0" fillId="0" borderId="27" xfId="0" applyBorder="1" applyAlignment="1">
      <alignment horizontal="distributed" vertical="center" indent="4"/>
    </xf>
    <xf numFmtId="0" fontId="0" fillId="0" borderId="28" xfId="0" applyBorder="1" applyAlignment="1">
      <alignment horizontal="distributed" vertical="center" indent="4"/>
    </xf>
    <xf numFmtId="0" fontId="0" fillId="0" borderId="29" xfId="0" applyBorder="1" applyAlignment="1">
      <alignment horizontal="distributed" vertical="center" indent="4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0" fillId="0" borderId="27" xfId="0" applyBorder="1" applyAlignment="1">
      <alignment horizontal="distributed" vertical="center" indent="7"/>
    </xf>
    <xf numFmtId="0" fontId="0" fillId="0" borderId="28" xfId="0" applyBorder="1" applyAlignment="1">
      <alignment horizontal="distributed" vertical="center" indent="7"/>
    </xf>
    <xf numFmtId="0" fontId="0" fillId="0" borderId="29" xfId="0" applyBorder="1" applyAlignment="1">
      <alignment horizontal="distributed" vertical="center" indent="7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2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4" xfId="0" applyFont="1" applyBorder="1">
      <alignment vertic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10" fillId="0" borderId="50" xfId="1" applyFont="1" applyBorder="1" applyAlignment="1">
      <alignment horizontal="center" vertical="center"/>
    </xf>
    <xf numFmtId="38" fontId="10" fillId="0" borderId="61" xfId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38" fontId="10" fillId="0" borderId="54" xfId="1" applyFont="1" applyBorder="1" applyAlignment="1">
      <alignment horizontal="center" vertical="center"/>
    </xf>
    <xf numFmtId="38" fontId="10" fillId="0" borderId="59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38" fontId="0" fillId="0" borderId="79" xfId="1" applyFont="1" applyBorder="1" applyAlignment="1">
      <alignment horizontal="center" vertical="center"/>
    </xf>
    <xf numFmtId="38" fontId="0" fillId="0" borderId="78" xfId="1" applyFont="1" applyBorder="1" applyAlignment="1">
      <alignment horizontal="center" vertical="center"/>
    </xf>
    <xf numFmtId="0" fontId="10" fillId="0" borderId="59" xfId="0" applyFont="1" applyBorder="1" applyAlignment="1">
      <alignment horizontal="distributed" vertical="center" indent="2" shrinkToFit="1"/>
    </xf>
    <xf numFmtId="0" fontId="10" fillId="0" borderId="80" xfId="0" applyFont="1" applyBorder="1" applyAlignment="1">
      <alignment horizontal="distributed" vertical="center" indent="2" shrinkToFit="1"/>
    </xf>
    <xf numFmtId="38" fontId="16" fillId="0" borderId="67" xfId="1" applyFont="1" applyFill="1" applyBorder="1" applyAlignment="1">
      <alignment horizontal="right" vertical="center" shrinkToFit="1"/>
    </xf>
    <xf numFmtId="38" fontId="16" fillId="0" borderId="63" xfId="1" applyFont="1" applyFill="1" applyBorder="1" applyAlignment="1">
      <alignment horizontal="right" vertical="center" shrinkToFit="1"/>
    </xf>
    <xf numFmtId="0" fontId="0" fillId="0" borderId="49" xfId="0" applyBorder="1" applyAlignment="1">
      <alignment horizontal="center" vertical="center" textRotation="255"/>
    </xf>
    <xf numFmtId="0" fontId="0" fillId="0" borderId="73" xfId="0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38" fontId="16" fillId="0" borderId="72" xfId="1" applyFont="1" applyBorder="1" applyAlignment="1">
      <alignment horizontal="right" vertical="center" shrinkToFit="1"/>
    </xf>
    <xf numFmtId="38" fontId="16" fillId="0" borderId="67" xfId="1" applyFont="1" applyBorder="1" applyAlignment="1">
      <alignment horizontal="right" vertical="center" shrinkToFit="1"/>
    </xf>
    <xf numFmtId="38" fontId="16" fillId="0" borderId="65" xfId="1" applyFont="1" applyBorder="1" applyAlignment="1">
      <alignment horizontal="right" vertical="center" shrinkToFit="1"/>
    </xf>
    <xf numFmtId="38" fontId="10" fillId="0" borderId="83" xfId="1" applyFont="1" applyBorder="1" applyAlignment="1">
      <alignment horizontal="right" vertical="center" shrinkToFit="1"/>
    </xf>
    <xf numFmtId="38" fontId="10" fillId="0" borderId="59" xfId="1" applyFont="1" applyBorder="1" applyAlignment="1">
      <alignment horizontal="right" vertical="center" shrinkToFit="1"/>
    </xf>
    <xf numFmtId="38" fontId="10" fillId="0" borderId="80" xfId="1" applyFont="1" applyBorder="1" applyAlignment="1">
      <alignment horizontal="right" vertical="center" shrinkToFit="1"/>
    </xf>
    <xf numFmtId="0" fontId="0" fillId="0" borderId="35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right" vertical="center" shrinkToFit="1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68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40</xdr:row>
          <xdr:rowOff>152400</xdr:rowOff>
        </xdr:from>
        <xdr:to>
          <xdr:col>10</xdr:col>
          <xdr:colOff>236220</xdr:colOff>
          <xdr:row>42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243840</xdr:colOff>
          <xdr:row>53</xdr:row>
          <xdr:rowOff>15240</xdr:rowOff>
        </xdr:from>
        <xdr:to>
          <xdr:col>11</xdr:col>
          <xdr:colOff>30480</xdr:colOff>
          <xdr:row>55</xdr:row>
          <xdr:rowOff>68580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220980</xdr:colOff>
          <xdr:row>53</xdr:row>
          <xdr:rowOff>7620</xdr:rowOff>
        </xdr:from>
        <xdr:to>
          <xdr:col>11</xdr:col>
          <xdr:colOff>7620</xdr:colOff>
          <xdr:row>55</xdr:row>
          <xdr:rowOff>60960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53</xdr:row>
          <xdr:rowOff>22860</xdr:rowOff>
        </xdr:from>
        <xdr:to>
          <xdr:col>11</xdr:col>
          <xdr:colOff>83820</xdr:colOff>
          <xdr:row>55</xdr:row>
          <xdr:rowOff>76200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7516-C24D-4B01-B9EA-68A92926FD7F}">
  <sheetPr codeName="Sheet1"/>
  <dimension ref="A1:T78"/>
  <sheetViews>
    <sheetView showGridLines="0" tabSelected="1" zoomScaleNormal="100" workbookViewId="0"/>
  </sheetViews>
  <sheetFormatPr defaultColWidth="8.09765625" defaultRowHeight="10.8"/>
  <cols>
    <col min="1" max="23" width="3.8984375" style="14" customWidth="1"/>
    <col min="24" max="24" width="3.3984375" style="14" customWidth="1"/>
    <col min="25" max="16384" width="8.09765625" style="14"/>
  </cols>
  <sheetData>
    <row r="1" spans="1:11" ht="15" customHeight="1">
      <c r="A1" s="14" t="s">
        <v>27</v>
      </c>
    </row>
    <row r="2" spans="1:11" ht="6" customHeight="1"/>
    <row r="3" spans="1:11" ht="15" customHeight="1">
      <c r="A3" s="14" t="s">
        <v>28</v>
      </c>
    </row>
    <row r="4" spans="1:11" ht="15" customHeight="1">
      <c r="A4" s="14" t="s">
        <v>52</v>
      </c>
    </row>
    <row r="5" spans="1:11" ht="6" customHeight="1"/>
    <row r="6" spans="1:11" ht="15" customHeight="1">
      <c r="A6" s="14" t="s">
        <v>29</v>
      </c>
    </row>
    <row r="7" spans="1:11" ht="15" customHeight="1">
      <c r="A7" s="14" t="s">
        <v>53</v>
      </c>
      <c r="H7" s="14" t="s">
        <v>62</v>
      </c>
    </row>
    <row r="8" spans="1:11" ht="15" customHeight="1">
      <c r="B8" s="14" t="s">
        <v>9</v>
      </c>
      <c r="D8" s="14" t="s">
        <v>55</v>
      </c>
      <c r="I8" s="14" t="s">
        <v>58</v>
      </c>
      <c r="K8" s="14" t="s">
        <v>59</v>
      </c>
    </row>
    <row r="9" spans="1:11" ht="15" customHeight="1">
      <c r="B9" s="14" t="s">
        <v>54</v>
      </c>
      <c r="D9" s="14" t="s">
        <v>56</v>
      </c>
      <c r="I9" s="14" t="s">
        <v>60</v>
      </c>
      <c r="K9" s="14" t="s">
        <v>61</v>
      </c>
    </row>
    <row r="10" spans="1:11" ht="6" customHeight="1"/>
    <row r="11" spans="1:11" ht="15" customHeight="1">
      <c r="A11" s="14" t="s">
        <v>57</v>
      </c>
      <c r="H11" s="14" t="s">
        <v>63</v>
      </c>
    </row>
    <row r="12" spans="1:11" ht="15" customHeight="1">
      <c r="B12" s="14" t="s">
        <v>58</v>
      </c>
      <c r="D12" s="14" t="s">
        <v>59</v>
      </c>
      <c r="I12" s="14" t="s">
        <v>58</v>
      </c>
      <c r="K12" s="14" t="s">
        <v>59</v>
      </c>
    </row>
    <row r="13" spans="1:11" ht="15" customHeight="1">
      <c r="B13" s="14" t="s">
        <v>60</v>
      </c>
      <c r="D13" s="14" t="s">
        <v>61</v>
      </c>
      <c r="I13" s="14" t="s">
        <v>60</v>
      </c>
      <c r="K13" s="14" t="s">
        <v>61</v>
      </c>
    </row>
    <row r="14" spans="1:11" ht="6" customHeight="1"/>
    <row r="15" spans="1:11" ht="15" customHeight="1">
      <c r="A15" s="14" t="s">
        <v>65</v>
      </c>
    </row>
    <row r="16" spans="1:11" ht="15" customHeight="1">
      <c r="A16" s="14" t="s">
        <v>64</v>
      </c>
    </row>
    <row r="17" spans="1:2" ht="15" customHeight="1">
      <c r="B17" s="14" t="s">
        <v>66</v>
      </c>
    </row>
    <row r="18" spans="1:2" ht="6" customHeight="1"/>
    <row r="19" spans="1:2" ht="15" customHeight="1">
      <c r="A19" s="14" t="s">
        <v>30</v>
      </c>
    </row>
    <row r="20" spans="1:2" ht="15" customHeight="1">
      <c r="A20" s="14" t="s">
        <v>216</v>
      </c>
    </row>
    <row r="21" spans="1:2" ht="15" customHeight="1">
      <c r="A21" s="14" t="s">
        <v>146</v>
      </c>
    </row>
    <row r="22" spans="1:2" ht="15" customHeight="1">
      <c r="A22" s="14" t="s">
        <v>147</v>
      </c>
    </row>
    <row r="23" spans="1:2" ht="15" customHeight="1">
      <c r="A23" s="14" t="s">
        <v>129</v>
      </c>
    </row>
    <row r="25" spans="1:2" ht="6" customHeight="1"/>
    <row r="26" spans="1:2" ht="15" customHeight="1">
      <c r="A26" s="14" t="s">
        <v>31</v>
      </c>
    </row>
    <row r="27" spans="1:2" ht="15" customHeight="1">
      <c r="A27" s="14" t="s">
        <v>32</v>
      </c>
    </row>
    <row r="28" spans="1:2" ht="15" customHeight="1">
      <c r="A28" s="14" t="s">
        <v>33</v>
      </c>
    </row>
    <row r="29" spans="1:2" ht="15" customHeight="1">
      <c r="A29" s="14" t="s">
        <v>34</v>
      </c>
    </row>
    <row r="30" spans="1:2" ht="15" customHeight="1">
      <c r="A30" s="14" t="s">
        <v>35</v>
      </c>
    </row>
    <row r="31" spans="1:2" ht="15" customHeight="1">
      <c r="A31" s="14" t="s">
        <v>36</v>
      </c>
    </row>
    <row r="32" spans="1:2" ht="6" customHeight="1"/>
    <row r="33" spans="1:20" ht="15" customHeight="1">
      <c r="B33" s="197" t="s">
        <v>37</v>
      </c>
      <c r="C33" s="197"/>
      <c r="D33" s="198"/>
      <c r="E33" s="199" t="s">
        <v>38</v>
      </c>
      <c r="F33" s="197"/>
      <c r="G33" s="197"/>
      <c r="H33" s="197"/>
      <c r="I33" s="197" t="s">
        <v>39</v>
      </c>
      <c r="J33" s="197"/>
      <c r="K33" s="198"/>
      <c r="L33" s="199" t="s">
        <v>40</v>
      </c>
      <c r="M33" s="197"/>
      <c r="N33" s="197"/>
      <c r="O33" s="197"/>
      <c r="P33" s="200"/>
      <c r="Q33" s="200"/>
      <c r="R33" s="200"/>
      <c r="S33" s="200"/>
      <c r="T33" s="200"/>
    </row>
    <row r="34" spans="1:20" ht="15" customHeight="1">
      <c r="B34" s="197" t="s">
        <v>41</v>
      </c>
      <c r="C34" s="197"/>
      <c r="D34" s="198"/>
      <c r="E34" s="199" t="s">
        <v>67</v>
      </c>
      <c r="F34" s="197"/>
      <c r="G34" s="197"/>
      <c r="H34" s="197"/>
      <c r="I34" s="197" t="s">
        <v>42</v>
      </c>
      <c r="J34" s="197"/>
      <c r="K34" s="198"/>
      <c r="L34" s="201" t="s">
        <v>68</v>
      </c>
      <c r="M34" s="202"/>
      <c r="N34" s="202"/>
      <c r="O34" s="202"/>
      <c r="P34" s="202"/>
      <c r="Q34" s="202"/>
      <c r="R34" s="202"/>
      <c r="S34" s="202"/>
      <c r="T34" s="203"/>
    </row>
    <row r="35" spans="1:20" ht="15" customHeight="1">
      <c r="B35" s="197" t="s">
        <v>43</v>
      </c>
      <c r="C35" s="197"/>
      <c r="D35" s="198"/>
      <c r="E35" s="199" t="s">
        <v>44</v>
      </c>
      <c r="F35" s="197"/>
      <c r="G35" s="197"/>
      <c r="H35" s="197"/>
      <c r="I35" s="197"/>
      <c r="J35" s="197"/>
      <c r="K35" s="197"/>
      <c r="L35" s="197"/>
      <c r="M35" s="197" t="s">
        <v>45</v>
      </c>
      <c r="N35" s="197"/>
      <c r="O35" s="198"/>
      <c r="P35" s="199" t="s">
        <v>46</v>
      </c>
      <c r="Q35" s="197"/>
      <c r="R35" s="197"/>
      <c r="S35" s="197"/>
      <c r="T35" s="197"/>
    </row>
    <row r="36" spans="1:20" ht="6" customHeight="1"/>
    <row r="37" spans="1:20" ht="15" customHeight="1">
      <c r="A37" s="14" t="s">
        <v>47</v>
      </c>
    </row>
    <row r="38" spans="1:20" ht="15" customHeight="1">
      <c r="A38" s="14" t="s">
        <v>130</v>
      </c>
    </row>
    <row r="39" spans="1:20" ht="15" customHeight="1">
      <c r="A39" s="14" t="s">
        <v>131</v>
      </c>
    </row>
    <row r="40" spans="1:20" ht="15" customHeight="1">
      <c r="A40" s="14" t="s">
        <v>132</v>
      </c>
    </row>
    <row r="41" spans="1:20" ht="15" customHeight="1">
      <c r="A41" s="14" t="s">
        <v>133</v>
      </c>
    </row>
    <row r="42" spans="1:20" ht="15" customHeight="1">
      <c r="A42" s="14" t="s">
        <v>134</v>
      </c>
    </row>
    <row r="43" spans="1:20" ht="15" customHeight="1">
      <c r="A43" s="14" t="s">
        <v>48</v>
      </c>
    </row>
    <row r="44" spans="1:20" ht="15" customHeight="1">
      <c r="A44" s="14" t="s">
        <v>49</v>
      </c>
      <c r="E44" s="14" t="s">
        <v>135</v>
      </c>
    </row>
    <row r="45" spans="1:20" ht="15" customHeight="1">
      <c r="E45" s="14" t="s">
        <v>136</v>
      </c>
    </row>
    <row r="46" spans="1:20" ht="15" customHeight="1">
      <c r="E46" s="14" t="s">
        <v>137</v>
      </c>
    </row>
    <row r="47" spans="1:20" ht="15" customHeight="1">
      <c r="A47" s="14" t="s">
        <v>138</v>
      </c>
    </row>
    <row r="48" spans="1:20" ht="15" customHeight="1">
      <c r="A48" s="14" t="s">
        <v>139</v>
      </c>
    </row>
    <row r="49" spans="1:2" ht="15" customHeight="1">
      <c r="A49" s="14" t="s">
        <v>140</v>
      </c>
    </row>
    <row r="50" spans="1:2" ht="15" customHeight="1">
      <c r="A50" s="14" t="s">
        <v>50</v>
      </c>
    </row>
    <row r="51" spans="1:2" ht="15" customHeight="1">
      <c r="A51" s="14" t="s">
        <v>141</v>
      </c>
    </row>
    <row r="52" spans="1:2" ht="15" customHeight="1">
      <c r="A52" s="14" t="s">
        <v>51</v>
      </c>
    </row>
    <row r="53" spans="1:2" ht="15" customHeight="1">
      <c r="A53" s="14" t="s">
        <v>126</v>
      </c>
    </row>
    <row r="54" spans="1:2" ht="15" customHeight="1">
      <c r="A54" s="14" t="s">
        <v>145</v>
      </c>
    </row>
    <row r="55" spans="1:2" ht="15" customHeight="1">
      <c r="A55" s="14" t="s">
        <v>142</v>
      </c>
    </row>
    <row r="56" spans="1:2" ht="15" customHeight="1">
      <c r="A56" s="14" t="s">
        <v>143</v>
      </c>
    </row>
    <row r="57" spans="1:2" ht="15" customHeight="1"/>
    <row r="58" spans="1:2" ht="15" customHeight="1">
      <c r="B58" s="90" t="s">
        <v>144</v>
      </c>
    </row>
    <row r="59" spans="1:2" ht="15" customHeight="1"/>
    <row r="60" spans="1:2" ht="15" customHeight="1"/>
    <row r="61" spans="1:2" ht="15" customHeight="1"/>
    <row r="62" spans="1:2" ht="15" customHeight="1"/>
    <row r="63" spans="1:2" ht="15" customHeight="1"/>
    <row r="64" spans="1: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</sheetData>
  <sheetProtection algorithmName="SHA-512" hashValue="1wcuP0ASZUSkbkwrv7EvPKmZ3YtqSBjGhDUkXa6wHXNYL+xEn1kLoNJ5k/y8yvcSD3WlJAnMWuM38zoOGVLUDQ==" saltValue="XNoLv53UsKk2K8u2NkQcdA==" spinCount="100000" sheet="1" objects="1" scenarios="1"/>
  <mergeCells count="13">
    <mergeCell ref="B35:D35"/>
    <mergeCell ref="E35:L35"/>
    <mergeCell ref="M35:O35"/>
    <mergeCell ref="P35:T35"/>
    <mergeCell ref="B33:D33"/>
    <mergeCell ref="E33:H33"/>
    <mergeCell ref="I33:K33"/>
    <mergeCell ref="L33:O33"/>
    <mergeCell ref="P33:T33"/>
    <mergeCell ref="B34:D34"/>
    <mergeCell ref="E34:H34"/>
    <mergeCell ref="I34:K34"/>
    <mergeCell ref="L34:T34"/>
  </mergeCells>
  <phoneticPr fontId="1"/>
  <pageMargins left="0.70866141732283472" right="0.5118110236220472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4327-9430-47B8-B0CF-2470D2384CEC}">
  <sheetPr codeName="Sheet2"/>
  <dimension ref="B1:O42"/>
  <sheetViews>
    <sheetView showGridLines="0" showZeros="0" zoomScaleNormal="100" workbookViewId="0">
      <selection activeCell="M5" sqref="M5:O5"/>
    </sheetView>
  </sheetViews>
  <sheetFormatPr defaultRowHeight="18"/>
  <cols>
    <col min="1" max="1" width="2.5" customWidth="1"/>
    <col min="2" max="2" width="5" customWidth="1"/>
    <col min="3" max="15" width="5.5" customWidth="1"/>
  </cols>
  <sheetData>
    <row r="1" spans="2:15" ht="22.2" customHeight="1">
      <c r="B1" s="254" t="s">
        <v>157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2:15" ht="22.2">
      <c r="B2" s="1"/>
      <c r="C2" s="1"/>
      <c r="D2" s="1"/>
      <c r="E2" s="1"/>
      <c r="F2" s="1"/>
      <c r="G2" s="1"/>
      <c r="J2" s="264" t="s">
        <v>215</v>
      </c>
      <c r="K2" s="264"/>
      <c r="L2" s="264"/>
      <c r="M2" s="19"/>
      <c r="N2" s="19" t="s">
        <v>171</v>
      </c>
      <c r="O2" s="4"/>
    </row>
    <row r="3" spans="2:15" ht="6" customHeight="1"/>
    <row r="4" spans="2:15">
      <c r="B4" t="s">
        <v>11</v>
      </c>
    </row>
    <row r="5" spans="2:15">
      <c r="B5" t="s">
        <v>4</v>
      </c>
      <c r="L5" s="15" t="s">
        <v>161</v>
      </c>
      <c r="M5" s="263"/>
      <c r="N5" s="263"/>
      <c r="O5" s="263"/>
    </row>
    <row r="6" spans="2:15" ht="6" customHeight="1"/>
    <row r="7" spans="2:15" ht="21" customHeight="1">
      <c r="B7" s="6" t="s">
        <v>14</v>
      </c>
      <c r="C7" s="7"/>
      <c r="D7" s="7"/>
      <c r="E7" s="8" t="s">
        <v>0</v>
      </c>
      <c r="F7" s="95"/>
      <c r="G7" s="8" t="s">
        <v>1</v>
      </c>
      <c r="H7" s="95"/>
      <c r="I7" s="8" t="s">
        <v>2</v>
      </c>
      <c r="J7" s="95"/>
      <c r="K7" s="8" t="s">
        <v>17</v>
      </c>
      <c r="L7" s="95"/>
      <c r="M7" s="8" t="s">
        <v>2</v>
      </c>
      <c r="N7" s="95"/>
      <c r="O7" s="9" t="s">
        <v>3</v>
      </c>
    </row>
    <row r="8" spans="2:15" ht="21" customHeight="1">
      <c r="B8" s="257" t="s">
        <v>12</v>
      </c>
      <c r="C8" s="232" t="s">
        <v>160</v>
      </c>
      <c r="D8" s="233"/>
      <c r="E8" s="15" t="s">
        <v>5</v>
      </c>
      <c r="F8" s="383"/>
      <c r="G8" s="383"/>
      <c r="H8" s="96"/>
      <c r="I8" s="96"/>
      <c r="J8" s="96"/>
      <c r="K8" s="96"/>
      <c r="L8" s="96"/>
      <c r="M8" s="96"/>
      <c r="N8" s="96"/>
      <c r="O8" s="97"/>
    </row>
    <row r="9" spans="2:15" ht="21" customHeight="1">
      <c r="B9" s="258"/>
      <c r="C9" s="234"/>
      <c r="D9" s="235"/>
      <c r="E9" s="98"/>
      <c r="F9" s="255"/>
      <c r="G9" s="255"/>
      <c r="H9" s="255"/>
      <c r="I9" s="255"/>
      <c r="J9" s="255"/>
      <c r="K9" s="255"/>
      <c r="L9" s="255"/>
      <c r="M9" s="255"/>
      <c r="N9" s="255"/>
      <c r="O9" s="384"/>
    </row>
    <row r="10" spans="2:15" ht="12" customHeight="1">
      <c r="B10" s="258"/>
      <c r="C10" s="236" t="s">
        <v>6</v>
      </c>
      <c r="D10" s="237"/>
      <c r="E10" s="256" ph="1"/>
      <c r="F10" s="256"/>
      <c r="G10" s="256"/>
      <c r="H10" s="256"/>
      <c r="I10" s="256"/>
      <c r="J10" s="256"/>
      <c r="O10" s="3"/>
    </row>
    <row r="11" spans="2:15" ht="21" customHeight="1">
      <c r="B11" s="258"/>
      <c r="C11" s="238" t="s">
        <v>7</v>
      </c>
      <c r="D11" s="239"/>
      <c r="E11" s="255"/>
      <c r="F11" s="255"/>
      <c r="G11" s="255"/>
      <c r="H11" s="255"/>
      <c r="I11" s="255"/>
      <c r="J11" s="255"/>
      <c r="K11" s="10" t="s">
        <v>8</v>
      </c>
      <c r="L11" s="10"/>
      <c r="M11" s="10"/>
      <c r="N11" s="10"/>
      <c r="O11" s="11"/>
    </row>
    <row r="12" spans="2:15" ht="21" customHeight="1">
      <c r="B12" s="258"/>
      <c r="C12" s="234" t="s">
        <v>13</v>
      </c>
      <c r="D12" s="235"/>
      <c r="E12" s="101"/>
      <c r="F12" s="101"/>
      <c r="G12" s="101"/>
      <c r="H12" s="101"/>
      <c r="I12" s="101"/>
      <c r="J12" s="101"/>
      <c r="K12" s="12"/>
      <c r="L12" s="12"/>
      <c r="M12" s="12"/>
      <c r="N12" s="12"/>
      <c r="O12" s="13"/>
    </row>
    <row r="13" spans="2:15" ht="21" customHeight="1">
      <c r="B13" s="259"/>
      <c r="C13" s="240" t="s">
        <v>18</v>
      </c>
      <c r="D13" s="241"/>
      <c r="E13" s="100"/>
      <c r="F13" s="100"/>
      <c r="G13" s="100"/>
      <c r="H13" s="100"/>
      <c r="I13" s="100"/>
      <c r="J13" s="100"/>
      <c r="K13" s="4"/>
      <c r="L13" s="4"/>
      <c r="M13" s="4"/>
      <c r="N13" s="4"/>
      <c r="O13" s="5"/>
    </row>
    <row r="14" spans="2:15" ht="6" customHeight="1">
      <c r="D14" s="2"/>
      <c r="J14" s="18"/>
      <c r="K14" s="18"/>
      <c r="L14" s="18"/>
      <c r="M14" s="18"/>
    </row>
    <row r="15" spans="2:15" ht="18" customHeight="1">
      <c r="B15" s="260" t="s">
        <v>69</v>
      </c>
      <c r="C15" s="265" t="s">
        <v>159</v>
      </c>
      <c r="D15" s="266"/>
      <c r="E15" s="266"/>
      <c r="F15" s="267"/>
      <c r="G15" s="24" t="s">
        <v>70</v>
      </c>
      <c r="H15" s="25"/>
      <c r="I15" s="24" t="s">
        <v>71</v>
      </c>
      <c r="J15" s="25"/>
      <c r="K15" s="21" t="s">
        <v>25</v>
      </c>
      <c r="L15" s="21"/>
      <c r="M15" s="24" t="s">
        <v>72</v>
      </c>
      <c r="N15" s="25"/>
      <c r="O15" s="25"/>
    </row>
    <row r="16" spans="2:15" ht="18" customHeight="1">
      <c r="B16" s="261"/>
      <c r="C16" s="207"/>
      <c r="D16" s="210" t="s">
        <v>155</v>
      </c>
      <c r="E16" s="212"/>
      <c r="F16" s="215" t="s">
        <v>156</v>
      </c>
      <c r="G16" s="6" t="s">
        <v>9</v>
      </c>
      <c r="H16" s="22"/>
      <c r="I16" s="103"/>
      <c r="J16" s="9" t="s">
        <v>73</v>
      </c>
      <c r="K16" s="106"/>
      <c r="L16" s="8" t="s">
        <v>73</v>
      </c>
      <c r="M16" s="229">
        <f>SUM(I16+K16)</f>
        <v>0</v>
      </c>
      <c r="N16" s="230"/>
      <c r="O16" s="9" t="s">
        <v>73</v>
      </c>
    </row>
    <row r="17" spans="2:15" ht="18" customHeight="1">
      <c r="B17" s="261"/>
      <c r="C17" s="208"/>
      <c r="D17" s="211"/>
      <c r="E17" s="213"/>
      <c r="F17" s="216"/>
      <c r="G17" s="79" t="s">
        <v>148</v>
      </c>
      <c r="H17" s="92"/>
      <c r="I17" s="104"/>
      <c r="J17" s="13" t="s">
        <v>150</v>
      </c>
      <c r="K17" s="107"/>
      <c r="L17" s="12" t="s">
        <v>150</v>
      </c>
      <c r="M17" s="276">
        <f>SUM(I17+K17)</f>
        <v>0</v>
      </c>
      <c r="N17" s="277"/>
      <c r="O17" s="13" t="s">
        <v>150</v>
      </c>
    </row>
    <row r="18" spans="2:15" ht="18" customHeight="1">
      <c r="B18" s="261"/>
      <c r="C18" s="209"/>
      <c r="D18" s="205"/>
      <c r="E18" s="214"/>
      <c r="F18" s="206"/>
      <c r="G18" s="80" t="s">
        <v>149</v>
      </c>
      <c r="H18" s="23"/>
      <c r="I18" s="105"/>
      <c r="J18" s="5" t="s">
        <v>73</v>
      </c>
      <c r="K18" s="102"/>
      <c r="L18" s="4" t="s">
        <v>73</v>
      </c>
      <c r="M18" s="204">
        <f>SUM(I18+K18)</f>
        <v>0</v>
      </c>
      <c r="N18" s="205"/>
      <c r="O18" s="5" t="s">
        <v>73</v>
      </c>
    </row>
    <row r="19" spans="2:15" ht="18" customHeight="1">
      <c r="B19" s="261"/>
      <c r="C19" s="207"/>
      <c r="D19" s="210" t="s">
        <v>155</v>
      </c>
      <c r="E19" s="212"/>
      <c r="F19" s="215" t="s">
        <v>156</v>
      </c>
      <c r="G19" s="6" t="s">
        <v>9</v>
      </c>
      <c r="H19" s="22"/>
      <c r="I19" s="103"/>
      <c r="J19" s="9" t="s">
        <v>10</v>
      </c>
      <c r="K19" s="106"/>
      <c r="L19" s="8" t="s">
        <v>10</v>
      </c>
      <c r="M19" s="229">
        <f>SUM(I19+K19)</f>
        <v>0</v>
      </c>
      <c r="N19" s="230"/>
      <c r="O19" s="9" t="s">
        <v>10</v>
      </c>
    </row>
    <row r="20" spans="2:15" ht="18" customHeight="1">
      <c r="B20" s="261"/>
      <c r="C20" s="208"/>
      <c r="D20" s="211"/>
      <c r="E20" s="213"/>
      <c r="F20" s="216"/>
      <c r="G20" s="79" t="s">
        <v>148</v>
      </c>
      <c r="H20" s="92"/>
      <c r="I20" s="104"/>
      <c r="J20" s="13" t="s">
        <v>150</v>
      </c>
      <c r="K20" s="107"/>
      <c r="L20" s="12" t="s">
        <v>150</v>
      </c>
      <c r="M20" s="276">
        <f>SUM(I20+K20)</f>
        <v>0</v>
      </c>
      <c r="N20" s="277"/>
      <c r="O20" s="13" t="s">
        <v>150</v>
      </c>
    </row>
    <row r="21" spans="2:15" ht="18" customHeight="1">
      <c r="B21" s="261"/>
      <c r="C21" s="209"/>
      <c r="D21" s="205"/>
      <c r="E21" s="214"/>
      <c r="F21" s="206"/>
      <c r="G21" s="80" t="s">
        <v>149</v>
      </c>
      <c r="H21" s="23"/>
      <c r="I21" s="105"/>
      <c r="J21" s="5" t="s">
        <v>10</v>
      </c>
      <c r="K21" s="102"/>
      <c r="L21" s="4" t="s">
        <v>10</v>
      </c>
      <c r="M21" s="204">
        <f t="shared" ref="M21" si="0">SUM(I21+K21)</f>
        <v>0</v>
      </c>
      <c r="N21" s="205"/>
      <c r="O21" s="5" t="s">
        <v>10</v>
      </c>
    </row>
    <row r="22" spans="2:15" ht="18" customHeight="1">
      <c r="B22" s="261"/>
      <c r="C22" s="207"/>
      <c r="D22" s="210" t="s">
        <v>155</v>
      </c>
      <c r="E22" s="212"/>
      <c r="F22" s="215" t="s">
        <v>156</v>
      </c>
      <c r="G22" s="6" t="s">
        <v>9</v>
      </c>
      <c r="H22" s="22"/>
      <c r="I22" s="103"/>
      <c r="J22" s="9" t="s">
        <v>10</v>
      </c>
      <c r="K22" s="106"/>
      <c r="L22" s="8" t="s">
        <v>10</v>
      </c>
      <c r="M22" s="229">
        <f>SUM(I22+K22)</f>
        <v>0</v>
      </c>
      <c r="N22" s="230"/>
      <c r="O22" s="9" t="s">
        <v>10</v>
      </c>
    </row>
    <row r="23" spans="2:15" ht="18" customHeight="1">
      <c r="B23" s="261"/>
      <c r="C23" s="208"/>
      <c r="D23" s="211"/>
      <c r="E23" s="213"/>
      <c r="F23" s="216"/>
      <c r="G23" s="79" t="s">
        <v>148</v>
      </c>
      <c r="H23" s="92"/>
      <c r="I23" s="104"/>
      <c r="J23" s="13" t="s">
        <v>150</v>
      </c>
      <c r="K23" s="107"/>
      <c r="L23" s="12" t="s">
        <v>150</v>
      </c>
      <c r="M23" s="276">
        <f>SUM(I23+K23)</f>
        <v>0</v>
      </c>
      <c r="N23" s="277"/>
      <c r="O23" s="13" t="s">
        <v>150</v>
      </c>
    </row>
    <row r="24" spans="2:15" ht="18" customHeight="1">
      <c r="B24" s="262"/>
      <c r="C24" s="209"/>
      <c r="D24" s="205"/>
      <c r="E24" s="214"/>
      <c r="F24" s="206"/>
      <c r="G24" s="80" t="s">
        <v>149</v>
      </c>
      <c r="H24" s="23"/>
      <c r="I24" s="105"/>
      <c r="J24" s="5" t="s">
        <v>10</v>
      </c>
      <c r="K24" s="102"/>
      <c r="L24" s="4" t="s">
        <v>10</v>
      </c>
      <c r="M24" s="204">
        <f t="shared" ref="M24" si="1">SUM(I24+K24)</f>
        <v>0</v>
      </c>
      <c r="N24" s="205"/>
      <c r="O24" s="5" t="s">
        <v>10</v>
      </c>
    </row>
    <row r="25" spans="2:15" ht="6" customHeight="1">
      <c r="F25" s="18"/>
      <c r="G25" s="18"/>
      <c r="H25" s="18"/>
    </row>
    <row r="26" spans="2:15" ht="27" customHeight="1">
      <c r="B26" s="246" t="s">
        <v>74</v>
      </c>
      <c r="C26" s="217" t="s">
        <v>109</v>
      </c>
      <c r="D26" s="210"/>
      <c r="E26" s="210"/>
      <c r="F26" s="215"/>
      <c r="G26" s="108"/>
      <c r="H26" s="85" t="s">
        <v>15</v>
      </c>
      <c r="I26" s="30"/>
      <c r="J26" s="246" t="s">
        <v>77</v>
      </c>
      <c r="K26" s="268" t="s">
        <v>19</v>
      </c>
      <c r="L26" s="269"/>
      <c r="M26" s="250">
        <f>SUM(M16+M19+M22)*4000</f>
        <v>0</v>
      </c>
      <c r="N26" s="250"/>
      <c r="O26" s="85" t="s">
        <v>75</v>
      </c>
    </row>
    <row r="27" spans="2:15" ht="27" customHeight="1">
      <c r="B27" s="247"/>
      <c r="C27" s="242" t="s">
        <v>151</v>
      </c>
      <c r="D27" s="243"/>
      <c r="E27" s="243"/>
      <c r="F27" s="244"/>
      <c r="G27" s="99"/>
      <c r="H27" s="87" t="s">
        <v>16</v>
      </c>
      <c r="I27" s="30"/>
      <c r="J27" s="249"/>
      <c r="K27" s="270" t="s">
        <v>20</v>
      </c>
      <c r="L27" s="271"/>
      <c r="M27" s="248">
        <f>SUM(M17+M20+M23)*2600</f>
        <v>0</v>
      </c>
      <c r="N27" s="248"/>
      <c r="O27" s="87" t="s">
        <v>75</v>
      </c>
    </row>
    <row r="28" spans="2:15" ht="27" customHeight="1">
      <c r="B28" s="18"/>
      <c r="C28" s="18"/>
      <c r="D28" s="18"/>
      <c r="E28" s="18"/>
      <c r="F28" s="18"/>
      <c r="G28" s="18"/>
      <c r="H28" s="18"/>
      <c r="J28" s="249"/>
      <c r="K28" s="272" t="s">
        <v>106</v>
      </c>
      <c r="L28" s="273"/>
      <c r="M28" s="248">
        <f>G26*300</f>
        <v>0</v>
      </c>
      <c r="N28" s="248"/>
      <c r="O28" s="87" t="s">
        <v>75</v>
      </c>
    </row>
    <row r="29" spans="2:15" ht="27" customHeight="1">
      <c r="B29" s="229" t="s">
        <v>95</v>
      </c>
      <c r="C29" s="230"/>
      <c r="D29" s="231"/>
      <c r="E29" s="95"/>
      <c r="F29" s="86" t="s">
        <v>152</v>
      </c>
      <c r="G29" s="110"/>
      <c r="H29" s="85" t="s">
        <v>93</v>
      </c>
      <c r="J29" s="249"/>
      <c r="K29" s="274" t="s">
        <v>158</v>
      </c>
      <c r="L29" s="275"/>
      <c r="M29" s="245">
        <f>G27*200</f>
        <v>0</v>
      </c>
      <c r="N29" s="245"/>
      <c r="O29" s="93" t="s">
        <v>75</v>
      </c>
    </row>
    <row r="30" spans="2:15" ht="27" customHeight="1">
      <c r="B30" s="204" t="s">
        <v>97</v>
      </c>
      <c r="C30" s="205"/>
      <c r="D30" s="206"/>
      <c r="E30" s="109"/>
      <c r="F30" s="91" t="s">
        <v>152</v>
      </c>
      <c r="G30" s="111"/>
      <c r="H30" s="93" t="s">
        <v>93</v>
      </c>
      <c r="J30" s="247"/>
      <c r="K30" s="204" t="s">
        <v>76</v>
      </c>
      <c r="L30" s="206"/>
      <c r="M30" s="278">
        <f>SUM(M26:N29)</f>
        <v>0</v>
      </c>
      <c r="N30" s="278"/>
      <c r="O30" s="17" t="s">
        <v>75</v>
      </c>
    </row>
    <row r="31" spans="2:15" ht="6" customHeight="1">
      <c r="B31" s="94"/>
      <c r="C31" s="94"/>
      <c r="D31" s="94"/>
    </row>
    <row r="32" spans="2:15" ht="27" customHeight="1">
      <c r="B32" s="221" t="s">
        <v>99</v>
      </c>
      <c r="C32" s="222"/>
      <c r="D32" s="223"/>
      <c r="E32" s="218" t="s">
        <v>153</v>
      </c>
      <c r="F32" s="219"/>
      <c r="G32" s="219"/>
      <c r="H32" s="220"/>
      <c r="J32" s="227" t="s">
        <v>154</v>
      </c>
      <c r="K32" s="228"/>
      <c r="L32" s="228"/>
      <c r="M32" s="228"/>
      <c r="N32" s="228"/>
      <c r="O32" s="228"/>
    </row>
    <row r="33" spans="2:15" ht="27" customHeight="1">
      <c r="B33" s="224"/>
      <c r="C33" s="225"/>
      <c r="D33" s="226"/>
      <c r="E33" s="251" t="s">
        <v>218</v>
      </c>
      <c r="F33" s="252"/>
      <c r="G33" s="252"/>
      <c r="H33" s="253"/>
      <c r="J33" s="228"/>
      <c r="K33" s="228"/>
      <c r="L33" s="228"/>
      <c r="M33" s="228"/>
      <c r="N33" s="228"/>
      <c r="O33" s="228"/>
    </row>
    <row r="34" spans="2:15" ht="9" customHeight="1"/>
    <row r="35" spans="2:15">
      <c r="B35" s="47" t="s">
        <v>104</v>
      </c>
      <c r="C35" s="47"/>
    </row>
    <row r="36" spans="2:15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4"/>
    </row>
    <row r="37" spans="2:15">
      <c r="B37" s="11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2:15">
      <c r="B38" s="11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2:15">
      <c r="B39" s="11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2:15">
      <c r="B40" s="116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17"/>
    </row>
    <row r="42" spans="2:15">
      <c r="B42" t="s">
        <v>91</v>
      </c>
    </row>
  </sheetData>
  <sheetProtection algorithmName="SHA-512" hashValue="PQH5uw2S3+j8ZGQqmfssEbUQJWHd9sKWWxQYScZYQfsPGMFicKhd/XrvEoF4CA1udqDLnGqS1dmlLenrIo0VEA==" saltValue="BOvzwkgvUb/m3PbuhPl3EA==" spinCount="100000" sheet="1" objects="1" scenarios="1"/>
  <mergeCells count="56">
    <mergeCell ref="F8:G8"/>
    <mergeCell ref="F9:O9"/>
    <mergeCell ref="M17:N17"/>
    <mergeCell ref="M20:N20"/>
    <mergeCell ref="M23:N23"/>
    <mergeCell ref="M27:N27"/>
    <mergeCell ref="M30:N30"/>
    <mergeCell ref="K26:L26"/>
    <mergeCell ref="K27:L27"/>
    <mergeCell ref="K30:L30"/>
    <mergeCell ref="K28:L28"/>
    <mergeCell ref="K29:L29"/>
    <mergeCell ref="B1:O1"/>
    <mergeCell ref="E11:J11"/>
    <mergeCell ref="E10:J10"/>
    <mergeCell ref="B8:B13"/>
    <mergeCell ref="B15:B24"/>
    <mergeCell ref="M16:N16"/>
    <mergeCell ref="M18:N18"/>
    <mergeCell ref="M19:N19"/>
    <mergeCell ref="M21:N21"/>
    <mergeCell ref="M22:N22"/>
    <mergeCell ref="M24:N24"/>
    <mergeCell ref="M5:O5"/>
    <mergeCell ref="J2:L2"/>
    <mergeCell ref="C15:F15"/>
    <mergeCell ref="C16:C18"/>
    <mergeCell ref="D16:D18"/>
    <mergeCell ref="E32:H32"/>
    <mergeCell ref="B32:D33"/>
    <mergeCell ref="J32:O33"/>
    <mergeCell ref="B29:D29"/>
    <mergeCell ref="C8:D9"/>
    <mergeCell ref="C10:D10"/>
    <mergeCell ref="C11:D11"/>
    <mergeCell ref="C12:D12"/>
    <mergeCell ref="C13:D13"/>
    <mergeCell ref="C27:F27"/>
    <mergeCell ref="M29:N29"/>
    <mergeCell ref="B26:B27"/>
    <mergeCell ref="M28:N28"/>
    <mergeCell ref="J26:J30"/>
    <mergeCell ref="M26:N26"/>
    <mergeCell ref="E33:H33"/>
    <mergeCell ref="E16:E18"/>
    <mergeCell ref="F16:F18"/>
    <mergeCell ref="C19:C21"/>
    <mergeCell ref="D19:D21"/>
    <mergeCell ref="E19:E21"/>
    <mergeCell ref="F19:F21"/>
    <mergeCell ref="B30:D30"/>
    <mergeCell ref="C22:C24"/>
    <mergeCell ref="D22:D24"/>
    <mergeCell ref="E22:E24"/>
    <mergeCell ref="F22:F24"/>
    <mergeCell ref="C26:F26"/>
  </mergeCells>
  <phoneticPr fontId="1"/>
  <dataValidations count="1">
    <dataValidation imeMode="halfAlpha" allowBlank="1" showInputMessage="1" showErrorMessage="1" sqref="E12:N13 F7 H7 J7 L7 N7 I16:I24 K16:K24 G29:G30 G26:G27 M26:N30 E29:E30 M16:M24 N16 N18:N19 N21:N22 N24" xr:uid="{784CEB53-AAA5-4879-A671-43A6FB0A2D00}"/>
  </dataValidations>
  <printOptions verticalCentered="1"/>
  <pageMargins left="0.70866141732283472" right="0.31496062992125984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304800</xdr:colOff>
                    <xdr:row>40</xdr:row>
                    <xdr:rowOff>152400</xdr:rowOff>
                  </from>
                  <to>
                    <xdr:col>10</xdr:col>
                    <xdr:colOff>236220</xdr:colOff>
                    <xdr:row>42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5666-2829-4C92-AB58-DAA9BA500F81}">
  <sheetPr codeName="Sheet3"/>
  <dimension ref="A1:R85"/>
  <sheetViews>
    <sheetView showGridLines="0" showZeros="0" zoomScaleNormal="100" workbookViewId="0">
      <selection activeCell="M5" sqref="M5:O5"/>
    </sheetView>
  </sheetViews>
  <sheetFormatPr defaultRowHeight="18"/>
  <cols>
    <col min="1" max="1" width="1.5" customWidth="1"/>
    <col min="2" max="2" width="5" customWidth="1"/>
    <col min="3" max="3" width="11.5" customWidth="1"/>
    <col min="4" max="15" width="5.5" customWidth="1"/>
  </cols>
  <sheetData>
    <row r="1" spans="2:15" ht="22.2" customHeight="1">
      <c r="B1" s="254" t="s">
        <v>128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2:15" ht="15.6" customHeight="1">
      <c r="B2" s="1"/>
      <c r="C2" s="1"/>
      <c r="D2" s="1"/>
      <c r="E2" s="1"/>
      <c r="F2" s="1"/>
      <c r="I2" s="1"/>
      <c r="J2" s="264" t="s">
        <v>170</v>
      </c>
      <c r="K2" s="264"/>
      <c r="L2" s="264"/>
      <c r="M2" s="19"/>
      <c r="N2" s="19" t="s">
        <v>171</v>
      </c>
      <c r="O2" s="4"/>
    </row>
    <row r="3" spans="2:15" ht="3" customHeight="1"/>
    <row r="4" spans="2:15">
      <c r="B4" t="s">
        <v>11</v>
      </c>
    </row>
    <row r="5" spans="2:15">
      <c r="B5" t="s">
        <v>4</v>
      </c>
      <c r="L5" s="15" t="s">
        <v>161</v>
      </c>
      <c r="M5" s="263"/>
      <c r="N5" s="263"/>
      <c r="O5" s="263"/>
    </row>
    <row r="6" spans="2:15" ht="6" customHeight="1"/>
    <row r="7" spans="2:15" ht="21" customHeight="1">
      <c r="B7" s="6" t="s">
        <v>14</v>
      </c>
      <c r="C7" s="7"/>
      <c r="D7" s="7"/>
      <c r="E7" s="8" t="s">
        <v>0</v>
      </c>
      <c r="F7" s="95"/>
      <c r="G7" s="8" t="s">
        <v>1</v>
      </c>
      <c r="H7" s="95"/>
      <c r="I7" s="8" t="s">
        <v>2</v>
      </c>
      <c r="J7" s="95"/>
      <c r="K7" s="8" t="s">
        <v>17</v>
      </c>
      <c r="L7" s="95"/>
      <c r="M7" s="8" t="s">
        <v>2</v>
      </c>
      <c r="N7" s="95"/>
      <c r="O7" s="9" t="s">
        <v>3</v>
      </c>
    </row>
    <row r="8" spans="2:15" ht="21" customHeight="1">
      <c r="B8" s="257" t="s">
        <v>12</v>
      </c>
      <c r="C8" s="232" t="s">
        <v>160</v>
      </c>
      <c r="D8" s="233"/>
      <c r="E8" s="15" t="s">
        <v>5</v>
      </c>
      <c r="F8" s="282"/>
      <c r="G8" s="282"/>
      <c r="H8" s="282"/>
      <c r="I8" s="96"/>
      <c r="J8" s="96"/>
      <c r="K8" s="96"/>
      <c r="L8" s="96"/>
      <c r="M8" s="96"/>
      <c r="N8" s="96"/>
      <c r="O8" s="97"/>
    </row>
    <row r="9" spans="2:15" ht="21" customHeight="1">
      <c r="B9" s="258"/>
      <c r="C9" s="234"/>
      <c r="D9" s="235"/>
      <c r="E9" s="98"/>
      <c r="F9" s="255"/>
      <c r="G9" s="255"/>
      <c r="H9" s="255"/>
      <c r="I9" s="255"/>
      <c r="J9" s="255"/>
      <c r="K9" s="255"/>
      <c r="L9" s="255"/>
      <c r="M9" s="255"/>
      <c r="N9" s="255"/>
      <c r="O9" s="384"/>
    </row>
    <row r="10" spans="2:15" ht="12" customHeight="1">
      <c r="B10" s="258"/>
      <c r="C10" s="236" t="s">
        <v>6</v>
      </c>
      <c r="D10" s="237"/>
      <c r="E10" s="256" ph="1"/>
      <c r="F10" s="256"/>
      <c r="G10" s="256"/>
      <c r="H10" s="256"/>
      <c r="I10" s="256"/>
      <c r="J10" s="256"/>
      <c r="O10" s="3"/>
    </row>
    <row r="11" spans="2:15" ht="21" customHeight="1">
      <c r="B11" s="258"/>
      <c r="C11" s="238" t="s">
        <v>7</v>
      </c>
      <c r="D11" s="239"/>
      <c r="E11" s="255"/>
      <c r="F11" s="255"/>
      <c r="G11" s="255"/>
      <c r="H11" s="255"/>
      <c r="I11" s="255"/>
      <c r="J11" s="255"/>
      <c r="K11" s="10" t="s">
        <v>8</v>
      </c>
      <c r="L11" s="10"/>
      <c r="M11" s="10"/>
      <c r="N11" s="10"/>
      <c r="O11" s="11"/>
    </row>
    <row r="12" spans="2:15" ht="21" customHeight="1">
      <c r="B12" s="258"/>
      <c r="C12" s="234" t="s">
        <v>13</v>
      </c>
      <c r="D12" s="235"/>
      <c r="E12" s="101"/>
      <c r="F12" s="101"/>
      <c r="G12" s="101"/>
      <c r="H12" s="101"/>
      <c r="I12" s="101"/>
      <c r="J12" s="101"/>
      <c r="K12" s="12"/>
      <c r="L12" s="12"/>
      <c r="M12" s="12"/>
      <c r="N12" s="12"/>
      <c r="O12" s="13"/>
    </row>
    <row r="13" spans="2:15" ht="21" customHeight="1">
      <c r="B13" s="259"/>
      <c r="C13" s="240" t="s">
        <v>18</v>
      </c>
      <c r="D13" s="241"/>
      <c r="E13" s="100"/>
      <c r="F13" s="100"/>
      <c r="G13" s="100"/>
      <c r="H13" s="100"/>
      <c r="I13" s="100"/>
      <c r="J13" s="100"/>
      <c r="K13" s="4"/>
      <c r="L13" s="4"/>
      <c r="M13" s="4"/>
      <c r="N13" s="4"/>
      <c r="O13" s="5"/>
    </row>
    <row r="14" spans="2:15" ht="6" customHeight="1">
      <c r="C14" s="2"/>
      <c r="I14" s="18"/>
      <c r="J14" s="18"/>
      <c r="K14" s="18"/>
      <c r="L14" s="18"/>
    </row>
    <row r="15" spans="2:15" ht="18" customHeight="1">
      <c r="B15" s="246" t="s">
        <v>69</v>
      </c>
      <c r="C15" s="279" t="s">
        <v>159</v>
      </c>
      <c r="D15" s="280"/>
      <c r="E15" s="280"/>
      <c r="F15" s="281"/>
      <c r="G15" s="24" t="s">
        <v>70</v>
      </c>
      <c r="H15" s="25"/>
      <c r="I15" s="24" t="s">
        <v>24</v>
      </c>
      <c r="J15" s="25"/>
      <c r="K15" s="21" t="s">
        <v>25</v>
      </c>
      <c r="L15" s="21"/>
      <c r="M15" s="24" t="s">
        <v>23</v>
      </c>
      <c r="N15" s="25"/>
      <c r="O15" s="25"/>
    </row>
    <row r="16" spans="2:15" ht="18" customHeight="1">
      <c r="B16" s="249"/>
      <c r="C16" s="207"/>
      <c r="D16" s="210" t="s">
        <v>2</v>
      </c>
      <c r="E16" s="212"/>
      <c r="F16" s="215" t="s">
        <v>3</v>
      </c>
      <c r="G16" s="6" t="s">
        <v>9</v>
      </c>
      <c r="H16" s="22"/>
      <c r="I16" s="103"/>
      <c r="J16" s="9" t="s">
        <v>10</v>
      </c>
      <c r="K16" s="106"/>
      <c r="L16" s="8" t="s">
        <v>10</v>
      </c>
      <c r="M16" s="229">
        <f>SUM(I16+K16)</f>
        <v>0</v>
      </c>
      <c r="N16" s="230"/>
      <c r="O16" s="9" t="s">
        <v>10</v>
      </c>
    </row>
    <row r="17" spans="2:15" ht="18" customHeight="1">
      <c r="B17" s="249"/>
      <c r="C17" s="208"/>
      <c r="D17" s="211"/>
      <c r="E17" s="213"/>
      <c r="F17" s="216"/>
      <c r="G17" s="79" t="s">
        <v>54</v>
      </c>
      <c r="H17" s="92"/>
      <c r="I17" s="104"/>
      <c r="J17" s="13" t="s">
        <v>10</v>
      </c>
      <c r="K17" s="107"/>
      <c r="L17" s="12" t="s">
        <v>10</v>
      </c>
      <c r="M17" s="276">
        <f>SUM(I17+K17)</f>
        <v>0</v>
      </c>
      <c r="N17" s="277"/>
      <c r="O17" s="13" t="s">
        <v>10</v>
      </c>
    </row>
    <row r="18" spans="2:15" ht="18" customHeight="1">
      <c r="B18" s="249"/>
      <c r="C18" s="209"/>
      <c r="D18" s="205"/>
      <c r="E18" s="214"/>
      <c r="F18" s="206"/>
      <c r="G18" s="80" t="s">
        <v>149</v>
      </c>
      <c r="H18" s="23"/>
      <c r="I18" s="105"/>
      <c r="J18" s="5" t="s">
        <v>10</v>
      </c>
      <c r="K18" s="102"/>
      <c r="L18" s="4" t="s">
        <v>10</v>
      </c>
      <c r="M18" s="204">
        <f>SUM(I18+K18)</f>
        <v>0</v>
      </c>
      <c r="N18" s="205"/>
      <c r="O18" s="5" t="s">
        <v>10</v>
      </c>
    </row>
    <row r="19" spans="2:15" ht="18" customHeight="1">
      <c r="B19" s="249"/>
      <c r="C19" s="207"/>
      <c r="D19" s="210" t="s">
        <v>2</v>
      </c>
      <c r="E19" s="212"/>
      <c r="F19" s="215" t="s">
        <v>3</v>
      </c>
      <c r="G19" s="6" t="s">
        <v>9</v>
      </c>
      <c r="H19" s="22"/>
      <c r="I19" s="103"/>
      <c r="J19" s="9" t="s">
        <v>10</v>
      </c>
      <c r="K19" s="106"/>
      <c r="L19" s="8" t="s">
        <v>10</v>
      </c>
      <c r="M19" s="229">
        <f>SUM(I19+K19)</f>
        <v>0</v>
      </c>
      <c r="N19" s="230"/>
      <c r="O19" s="9" t="s">
        <v>10</v>
      </c>
    </row>
    <row r="20" spans="2:15" ht="18" customHeight="1">
      <c r="B20" s="249"/>
      <c r="C20" s="208"/>
      <c r="D20" s="211"/>
      <c r="E20" s="213"/>
      <c r="F20" s="216"/>
      <c r="G20" s="79" t="s">
        <v>54</v>
      </c>
      <c r="H20" s="92"/>
      <c r="I20" s="104"/>
      <c r="J20" s="13" t="s">
        <v>10</v>
      </c>
      <c r="K20" s="107"/>
      <c r="L20" s="12" t="s">
        <v>10</v>
      </c>
      <c r="M20" s="276">
        <f>SUM(I20+K20)</f>
        <v>0</v>
      </c>
      <c r="N20" s="277"/>
      <c r="O20" s="13" t="s">
        <v>10</v>
      </c>
    </row>
    <row r="21" spans="2:15" ht="18" customHeight="1">
      <c r="B21" s="249"/>
      <c r="C21" s="209"/>
      <c r="D21" s="205"/>
      <c r="E21" s="214"/>
      <c r="F21" s="206"/>
      <c r="G21" s="80" t="s">
        <v>149</v>
      </c>
      <c r="H21" s="23"/>
      <c r="I21" s="105"/>
      <c r="J21" s="5" t="s">
        <v>10</v>
      </c>
      <c r="K21" s="102"/>
      <c r="L21" s="4" t="s">
        <v>10</v>
      </c>
      <c r="M21" s="204">
        <f t="shared" ref="M21" si="0">SUM(I21+K21)</f>
        <v>0</v>
      </c>
      <c r="N21" s="205"/>
      <c r="O21" s="5" t="s">
        <v>10</v>
      </c>
    </row>
    <row r="22" spans="2:15" ht="18" customHeight="1">
      <c r="B22" s="249"/>
      <c r="C22" s="207"/>
      <c r="D22" s="210" t="s">
        <v>2</v>
      </c>
      <c r="E22" s="212"/>
      <c r="F22" s="215" t="s">
        <v>3</v>
      </c>
      <c r="G22" s="6" t="s">
        <v>9</v>
      </c>
      <c r="H22" s="22"/>
      <c r="I22" s="103"/>
      <c r="J22" s="9" t="s">
        <v>10</v>
      </c>
      <c r="K22" s="106"/>
      <c r="L22" s="8" t="s">
        <v>10</v>
      </c>
      <c r="M22" s="229">
        <f>SUM(I22+K22)</f>
        <v>0</v>
      </c>
      <c r="N22" s="230"/>
      <c r="O22" s="9" t="s">
        <v>10</v>
      </c>
    </row>
    <row r="23" spans="2:15" ht="18" customHeight="1">
      <c r="B23" s="249"/>
      <c r="C23" s="208"/>
      <c r="D23" s="211"/>
      <c r="E23" s="213"/>
      <c r="F23" s="216"/>
      <c r="G23" s="79" t="s">
        <v>54</v>
      </c>
      <c r="H23" s="92"/>
      <c r="I23" s="104"/>
      <c r="J23" s="13" t="s">
        <v>10</v>
      </c>
      <c r="K23" s="107"/>
      <c r="L23" s="12" t="s">
        <v>10</v>
      </c>
      <c r="M23" s="276">
        <f>SUM(I23+K23)</f>
        <v>0</v>
      </c>
      <c r="N23" s="277"/>
      <c r="O23" s="13" t="s">
        <v>10</v>
      </c>
    </row>
    <row r="24" spans="2:15" ht="18" customHeight="1">
      <c r="B24" s="247"/>
      <c r="C24" s="209"/>
      <c r="D24" s="205"/>
      <c r="E24" s="214"/>
      <c r="F24" s="206"/>
      <c r="G24" s="80" t="s">
        <v>149</v>
      </c>
      <c r="H24" s="23"/>
      <c r="I24" s="105"/>
      <c r="J24" s="5" t="s">
        <v>10</v>
      </c>
      <c r="K24" s="102"/>
      <c r="L24" s="4" t="s">
        <v>10</v>
      </c>
      <c r="M24" s="204">
        <f t="shared" ref="M24" si="1">SUM(I24+K24)</f>
        <v>0</v>
      </c>
      <c r="N24" s="205"/>
      <c r="O24" s="5" t="s">
        <v>10</v>
      </c>
    </row>
    <row r="25" spans="2:15" ht="6" customHeight="1" thickBot="1">
      <c r="C25" s="18"/>
      <c r="D25" s="18"/>
      <c r="H25" s="18"/>
      <c r="I25" s="18"/>
      <c r="J25" s="18"/>
      <c r="K25" s="18"/>
      <c r="L25" s="18"/>
      <c r="M25" s="18"/>
    </row>
    <row r="26" spans="2:15" ht="22.2" customHeight="1">
      <c r="B26" s="332" t="s">
        <v>117</v>
      </c>
      <c r="C26" s="333"/>
      <c r="D26" s="133" t="s">
        <v>21</v>
      </c>
      <c r="E26" s="134"/>
      <c r="F26" s="135"/>
      <c r="G26" s="318">
        <f>SUM(M16+M19+M22)*3000</f>
        <v>0</v>
      </c>
      <c r="H26" s="319"/>
      <c r="I26" s="83" t="s">
        <v>75</v>
      </c>
      <c r="J26" s="312" t="s">
        <v>26</v>
      </c>
      <c r="K26" s="316">
        <f>SUM(G26:H27)</f>
        <v>0</v>
      </c>
      <c r="L26" s="316"/>
      <c r="M26" s="316"/>
      <c r="N26" s="316"/>
      <c r="O26" s="314" t="s">
        <v>75</v>
      </c>
    </row>
    <row r="27" spans="2:15" ht="22.2" customHeight="1" thickBot="1">
      <c r="B27" s="334"/>
      <c r="C27" s="335"/>
      <c r="D27" s="131" t="s">
        <v>22</v>
      </c>
      <c r="E27" s="132"/>
      <c r="F27" s="136"/>
      <c r="G27" s="320">
        <f>SUM(M17+M20+M23)*1600</f>
        <v>0</v>
      </c>
      <c r="H27" s="321"/>
      <c r="I27" s="84" t="s">
        <v>75</v>
      </c>
      <c r="J27" s="313"/>
      <c r="K27" s="317"/>
      <c r="L27" s="317"/>
      <c r="M27" s="317"/>
      <c r="N27" s="317"/>
      <c r="O27" s="315"/>
    </row>
    <row r="28" spans="2:15" ht="6" customHeight="1">
      <c r="B28" s="67"/>
      <c r="C28" s="15"/>
      <c r="D28" s="15"/>
      <c r="E28" s="26"/>
      <c r="F28" s="26"/>
      <c r="G28" s="15"/>
    </row>
    <row r="29" spans="2:15" ht="14.4" customHeight="1">
      <c r="B29" s="246" t="s">
        <v>110</v>
      </c>
      <c r="C29" s="279" t="s">
        <v>159</v>
      </c>
      <c r="D29" s="280"/>
      <c r="E29" s="280"/>
      <c r="F29" s="281"/>
      <c r="G29" s="24" t="s">
        <v>101</v>
      </c>
      <c r="H29" s="21"/>
      <c r="I29" s="25"/>
      <c r="J29" s="21" t="s">
        <v>102</v>
      </c>
      <c r="K29" s="21"/>
      <c r="L29" s="21"/>
      <c r="M29" s="24" t="s">
        <v>103</v>
      </c>
      <c r="N29" s="21"/>
      <c r="O29" s="25"/>
    </row>
    <row r="30" spans="2:15" ht="14.4" customHeight="1">
      <c r="B30" s="249"/>
      <c r="C30" s="308"/>
      <c r="D30" s="210" t="s">
        <v>162</v>
      </c>
      <c r="E30" s="307"/>
      <c r="F30" s="215" t="s">
        <v>163</v>
      </c>
      <c r="G30" s="27"/>
      <c r="H30" s="18"/>
      <c r="I30" s="28"/>
      <c r="J30" s="27"/>
      <c r="K30" s="18"/>
      <c r="L30" s="28"/>
      <c r="M30" s="69" t="s">
        <v>112</v>
      </c>
      <c r="N30" s="95"/>
      <c r="O30" s="73" t="s">
        <v>111</v>
      </c>
    </row>
    <row r="31" spans="2:15" ht="15" customHeight="1">
      <c r="B31" s="249"/>
      <c r="C31" s="309"/>
      <c r="D31" s="211"/>
      <c r="E31" s="311"/>
      <c r="F31" s="216"/>
      <c r="G31" s="30"/>
      <c r="I31" s="3"/>
      <c r="J31" s="30"/>
      <c r="L31" s="3"/>
      <c r="M31" s="74" t="s">
        <v>113</v>
      </c>
      <c r="N31" s="101"/>
      <c r="O31" s="75" t="s">
        <v>111</v>
      </c>
    </row>
    <row r="32" spans="2:15" ht="14.4" customHeight="1">
      <c r="B32" s="249"/>
      <c r="C32" s="309"/>
      <c r="D32" s="211"/>
      <c r="E32" s="311"/>
      <c r="F32" s="216"/>
      <c r="G32" s="30"/>
      <c r="I32" s="3"/>
      <c r="J32" s="30"/>
      <c r="L32" s="3"/>
      <c r="M32" s="72" t="s">
        <v>114</v>
      </c>
      <c r="N32" s="98"/>
      <c r="O32" s="75" t="s">
        <v>111</v>
      </c>
    </row>
    <row r="33" spans="2:15" ht="14.4" customHeight="1">
      <c r="B33" s="249"/>
      <c r="C33" s="310"/>
      <c r="D33" s="205"/>
      <c r="E33" s="283"/>
      <c r="F33" s="206"/>
      <c r="G33" s="29"/>
      <c r="I33" s="3"/>
      <c r="J33" s="4"/>
      <c r="L33" s="3"/>
      <c r="M33" s="70" t="s">
        <v>115</v>
      </c>
      <c r="N33" s="96"/>
      <c r="O33" s="16" t="s">
        <v>111</v>
      </c>
    </row>
    <row r="34" spans="2:15" ht="14.4" customHeight="1">
      <c r="B34" s="249"/>
      <c r="C34" s="308"/>
      <c r="D34" s="210" t="s">
        <v>162</v>
      </c>
      <c r="E34" s="307"/>
      <c r="F34" s="215" t="s">
        <v>163</v>
      </c>
      <c r="G34" s="305" t="s">
        <v>116</v>
      </c>
      <c r="H34" s="307"/>
      <c r="I34" s="215" t="s">
        <v>111</v>
      </c>
      <c r="J34" s="305" t="s">
        <v>116</v>
      </c>
      <c r="K34" s="307"/>
      <c r="L34" s="215" t="s">
        <v>111</v>
      </c>
      <c r="M34" s="69" t="s">
        <v>112</v>
      </c>
      <c r="N34" s="95"/>
      <c r="O34" s="73" t="s">
        <v>111</v>
      </c>
    </row>
    <row r="35" spans="2:15" ht="14.4" customHeight="1">
      <c r="B35" s="249"/>
      <c r="C35" s="309"/>
      <c r="D35" s="211"/>
      <c r="E35" s="311"/>
      <c r="F35" s="216"/>
      <c r="G35" s="306"/>
      <c r="H35" s="255"/>
      <c r="I35" s="304"/>
      <c r="J35" s="306"/>
      <c r="K35" s="255"/>
      <c r="L35" s="304"/>
      <c r="M35" s="74" t="s">
        <v>113</v>
      </c>
      <c r="N35" s="101"/>
      <c r="O35" s="75" t="s">
        <v>111</v>
      </c>
    </row>
    <row r="36" spans="2:15" ht="14.4" customHeight="1">
      <c r="B36" s="249"/>
      <c r="C36" s="309"/>
      <c r="D36" s="211"/>
      <c r="E36" s="311"/>
      <c r="F36" s="216"/>
      <c r="G36" s="272" t="s">
        <v>114</v>
      </c>
      <c r="H36" s="282"/>
      <c r="I36" s="342" t="s">
        <v>111</v>
      </c>
      <c r="J36" s="72" t="s">
        <v>114</v>
      </c>
      <c r="K36" s="98"/>
      <c r="L36" s="20" t="s">
        <v>111</v>
      </c>
      <c r="M36" s="72" t="s">
        <v>114</v>
      </c>
      <c r="N36" s="98"/>
      <c r="O36" s="75" t="s">
        <v>111</v>
      </c>
    </row>
    <row r="37" spans="2:15" ht="14.4" customHeight="1">
      <c r="B37" s="249"/>
      <c r="C37" s="310"/>
      <c r="D37" s="205"/>
      <c r="E37" s="283"/>
      <c r="F37" s="206"/>
      <c r="G37" s="284"/>
      <c r="H37" s="283"/>
      <c r="I37" s="206"/>
      <c r="J37" s="70" t="s">
        <v>115</v>
      </c>
      <c r="K37" s="100"/>
      <c r="L37" s="16" t="s">
        <v>111</v>
      </c>
      <c r="M37" s="70" t="s">
        <v>115</v>
      </c>
      <c r="N37" s="96"/>
      <c r="O37" s="16" t="s">
        <v>111</v>
      </c>
    </row>
    <row r="38" spans="2:15" ht="14.4" customHeight="1">
      <c r="B38" s="249"/>
      <c r="C38" s="308"/>
      <c r="D38" s="210" t="s">
        <v>162</v>
      </c>
      <c r="E38" s="307"/>
      <c r="F38" s="215" t="s">
        <v>163</v>
      </c>
      <c r="G38" s="305" t="s">
        <v>116</v>
      </c>
      <c r="H38" s="307"/>
      <c r="I38" s="215" t="s">
        <v>111</v>
      </c>
      <c r="J38" s="305" t="s">
        <v>116</v>
      </c>
      <c r="K38" s="307"/>
      <c r="L38" s="215" t="s">
        <v>111</v>
      </c>
      <c r="M38" s="69" t="s">
        <v>112</v>
      </c>
      <c r="N38" s="95"/>
      <c r="O38" s="73" t="s">
        <v>111</v>
      </c>
    </row>
    <row r="39" spans="2:15" ht="14.4" customHeight="1">
      <c r="B39" s="249"/>
      <c r="C39" s="309"/>
      <c r="D39" s="211"/>
      <c r="E39" s="311"/>
      <c r="F39" s="216"/>
      <c r="G39" s="306"/>
      <c r="H39" s="255"/>
      <c r="I39" s="304"/>
      <c r="J39" s="306"/>
      <c r="K39" s="255"/>
      <c r="L39" s="304"/>
      <c r="M39" s="74" t="s">
        <v>113</v>
      </c>
      <c r="N39" s="101"/>
      <c r="O39" s="75" t="s">
        <v>111</v>
      </c>
    </row>
    <row r="40" spans="2:15" ht="14.4" customHeight="1">
      <c r="B40" s="249"/>
      <c r="C40" s="309"/>
      <c r="D40" s="211"/>
      <c r="E40" s="311"/>
      <c r="F40" s="216"/>
      <c r="G40" s="272" t="s">
        <v>114</v>
      </c>
      <c r="H40" s="282"/>
      <c r="I40" s="342" t="s">
        <v>111</v>
      </c>
      <c r="J40" s="72" t="s">
        <v>114</v>
      </c>
      <c r="K40" s="98"/>
      <c r="L40" s="20" t="s">
        <v>111</v>
      </c>
      <c r="M40" s="72" t="s">
        <v>114</v>
      </c>
      <c r="N40" s="98"/>
      <c r="O40" s="75" t="s">
        <v>111</v>
      </c>
    </row>
    <row r="41" spans="2:15" ht="14.4" customHeight="1">
      <c r="B41" s="249"/>
      <c r="C41" s="310"/>
      <c r="D41" s="205"/>
      <c r="E41" s="283"/>
      <c r="F41" s="206"/>
      <c r="G41" s="284"/>
      <c r="H41" s="283"/>
      <c r="I41" s="206"/>
      <c r="J41" s="70" t="s">
        <v>115</v>
      </c>
      <c r="K41" s="100"/>
      <c r="L41" s="16" t="s">
        <v>111</v>
      </c>
      <c r="M41" s="70" t="s">
        <v>115</v>
      </c>
      <c r="N41" s="96"/>
      <c r="O41" s="16" t="s">
        <v>111</v>
      </c>
    </row>
    <row r="42" spans="2:15" ht="14.4" customHeight="1">
      <c r="B42" s="249"/>
      <c r="C42" s="308"/>
      <c r="D42" s="210" t="s">
        <v>162</v>
      </c>
      <c r="E42" s="307"/>
      <c r="F42" s="215" t="s">
        <v>163</v>
      </c>
      <c r="G42" s="305" t="s">
        <v>116</v>
      </c>
      <c r="H42" s="307"/>
      <c r="I42" s="215" t="s">
        <v>111</v>
      </c>
      <c r="J42" s="68"/>
      <c r="K42" s="18"/>
      <c r="L42" s="28"/>
      <c r="M42" s="68"/>
      <c r="N42" s="18"/>
      <c r="O42" s="28"/>
    </row>
    <row r="43" spans="2:15" ht="14.4" customHeight="1">
      <c r="B43" s="249"/>
      <c r="C43" s="309"/>
      <c r="D43" s="211"/>
      <c r="E43" s="311"/>
      <c r="F43" s="216"/>
      <c r="G43" s="306"/>
      <c r="H43" s="255"/>
      <c r="I43" s="304"/>
      <c r="J43" s="71"/>
      <c r="L43" s="3"/>
      <c r="M43" s="71"/>
      <c r="O43" s="3"/>
    </row>
    <row r="44" spans="2:15" ht="14.4" customHeight="1">
      <c r="B44" s="249"/>
      <c r="C44" s="309"/>
      <c r="D44" s="211"/>
      <c r="E44" s="311"/>
      <c r="F44" s="216"/>
      <c r="G44" s="272" t="s">
        <v>114</v>
      </c>
      <c r="H44" s="282"/>
      <c r="I44" s="342" t="s">
        <v>111</v>
      </c>
      <c r="J44" s="71"/>
      <c r="L44" s="3"/>
      <c r="M44" s="71"/>
      <c r="O44" s="3"/>
    </row>
    <row r="45" spans="2:15" ht="14.4" customHeight="1">
      <c r="B45" s="247"/>
      <c r="C45" s="310"/>
      <c r="D45" s="205"/>
      <c r="E45" s="283"/>
      <c r="F45" s="206"/>
      <c r="G45" s="284"/>
      <c r="H45" s="283"/>
      <c r="I45" s="206"/>
      <c r="J45" s="70"/>
      <c r="K45" s="4"/>
      <c r="L45" s="5"/>
      <c r="M45" s="70"/>
      <c r="N45" s="4"/>
      <c r="O45" s="5"/>
    </row>
    <row r="46" spans="2:15" ht="6.6" customHeight="1" thickBot="1">
      <c r="B46" s="67"/>
      <c r="C46" s="15"/>
      <c r="D46" s="15"/>
      <c r="E46" s="15"/>
      <c r="F46" s="76"/>
      <c r="G46" s="15"/>
      <c r="H46" s="15"/>
      <c r="I46" s="77"/>
      <c r="L46" s="77"/>
      <c r="O46" s="15"/>
    </row>
    <row r="47" spans="2:15" ht="14.4" customHeight="1">
      <c r="B47" s="326" t="s">
        <v>118</v>
      </c>
      <c r="C47" s="327"/>
      <c r="D47" s="140" t="s">
        <v>119</v>
      </c>
      <c r="E47" s="128"/>
      <c r="F47" s="128"/>
      <c r="G47" s="128"/>
      <c r="H47" s="128" t="s">
        <v>120</v>
      </c>
      <c r="I47" s="128"/>
      <c r="J47" s="128"/>
      <c r="K47" s="128"/>
      <c r="L47" s="128" t="s">
        <v>121</v>
      </c>
      <c r="M47" s="128"/>
      <c r="N47" s="128"/>
      <c r="O47" s="129"/>
    </row>
    <row r="48" spans="2:15" ht="14.4" customHeight="1">
      <c r="B48" s="328"/>
      <c r="C48" s="329"/>
      <c r="D48" s="141" t="s">
        <v>164</v>
      </c>
      <c r="E48" s="120">
        <v>670</v>
      </c>
      <c r="F48" s="127">
        <f>(H34+H38+H42)*E48</f>
        <v>0</v>
      </c>
      <c r="G48" s="125" t="s">
        <v>78</v>
      </c>
      <c r="H48" s="123" t="s">
        <v>164</v>
      </c>
      <c r="I48" s="120">
        <v>670</v>
      </c>
      <c r="J48" s="126">
        <f>SUM(K34+K38)*I48</f>
        <v>0</v>
      </c>
      <c r="K48" s="125" t="s">
        <v>78</v>
      </c>
      <c r="L48" s="123" t="s">
        <v>167</v>
      </c>
      <c r="M48" s="122">
        <v>1100</v>
      </c>
      <c r="N48" s="126">
        <f>SUM(N30+N34+N38)*M48</f>
        <v>0</v>
      </c>
      <c r="O48" s="130" t="s">
        <v>78</v>
      </c>
    </row>
    <row r="49" spans="1:15" ht="14.4" customHeight="1">
      <c r="B49" s="328"/>
      <c r="C49" s="329"/>
      <c r="D49" s="141" t="s">
        <v>165</v>
      </c>
      <c r="E49" s="120">
        <v>660</v>
      </c>
      <c r="F49" s="127">
        <f>SUM(H36+H40+H44)*E49</f>
        <v>0</v>
      </c>
      <c r="G49" s="125" t="s">
        <v>78</v>
      </c>
      <c r="H49" s="123" t="s">
        <v>165</v>
      </c>
      <c r="I49" s="120">
        <v>660</v>
      </c>
      <c r="J49" s="126">
        <f>SUM(K36+K40)*I49</f>
        <v>0</v>
      </c>
      <c r="K49" s="125" t="s">
        <v>78</v>
      </c>
      <c r="L49" s="123" t="s">
        <v>168</v>
      </c>
      <c r="M49" s="122">
        <v>670</v>
      </c>
      <c r="N49" s="126">
        <f>SUM(N31+N35+N39)*M49</f>
        <v>0</v>
      </c>
      <c r="O49" s="130" t="s">
        <v>78</v>
      </c>
    </row>
    <row r="50" spans="1:15" ht="14.4" customHeight="1">
      <c r="B50" s="328"/>
      <c r="C50" s="329"/>
      <c r="D50" s="118"/>
      <c r="E50" s="121"/>
      <c r="F50" s="127"/>
      <c r="G50" s="125"/>
      <c r="H50" s="123" t="s">
        <v>166</v>
      </c>
      <c r="I50" s="122">
        <v>1580</v>
      </c>
      <c r="J50" s="126">
        <f>SUM(K37+K41)*I50</f>
        <v>0</v>
      </c>
      <c r="K50" s="125" t="s">
        <v>78</v>
      </c>
      <c r="L50" s="123" t="s">
        <v>169</v>
      </c>
      <c r="M50" s="122">
        <v>660</v>
      </c>
      <c r="N50" s="126">
        <f>SUM(N32+N36+N40)*M50</f>
        <v>0</v>
      </c>
      <c r="O50" s="130" t="s">
        <v>78</v>
      </c>
    </row>
    <row r="51" spans="1:15" ht="14.4" customHeight="1">
      <c r="B51" s="328"/>
      <c r="C51" s="329"/>
      <c r="D51" s="118"/>
      <c r="E51" s="121"/>
      <c r="F51" s="127"/>
      <c r="G51" s="125"/>
      <c r="H51" s="124"/>
      <c r="I51" s="121"/>
      <c r="J51" s="126"/>
      <c r="K51" s="125"/>
      <c r="L51" s="123" t="s">
        <v>166</v>
      </c>
      <c r="M51" s="122">
        <v>1580</v>
      </c>
      <c r="N51" s="126">
        <f>SUM(N33+N37+N41)*M51</f>
        <v>0</v>
      </c>
      <c r="O51" s="130" t="s">
        <v>78</v>
      </c>
    </row>
    <row r="52" spans="1:15" ht="14.4" customHeight="1">
      <c r="B52" s="328"/>
      <c r="C52" s="329"/>
      <c r="D52" s="142" t="s">
        <v>122</v>
      </c>
      <c r="E52" s="324">
        <f>SUM(F48:F49)</f>
        <v>0</v>
      </c>
      <c r="F52" s="325"/>
      <c r="G52" s="151" t="s">
        <v>78</v>
      </c>
      <c r="H52" s="119" t="s">
        <v>123</v>
      </c>
      <c r="I52" s="336">
        <f>SUM(J48:J50)</f>
        <v>0</v>
      </c>
      <c r="J52" s="337"/>
      <c r="K52" s="151" t="s">
        <v>78</v>
      </c>
      <c r="L52" s="138" t="s">
        <v>124</v>
      </c>
      <c r="M52" s="338">
        <f>SUM(N48:N51)</f>
        <v>0</v>
      </c>
      <c r="N52" s="337"/>
      <c r="O52" s="139" t="s">
        <v>78</v>
      </c>
    </row>
    <row r="53" spans="1:15" ht="30" customHeight="1" thickBot="1">
      <c r="B53" s="330"/>
      <c r="C53" s="331"/>
      <c r="D53" s="322" t="s">
        <v>125</v>
      </c>
      <c r="E53" s="322"/>
      <c r="F53" s="322"/>
      <c r="G53" s="322"/>
      <c r="H53" s="323"/>
      <c r="I53" s="339">
        <f>SUM(E52+I52+M52)</f>
        <v>0</v>
      </c>
      <c r="J53" s="340"/>
      <c r="K53" s="340"/>
      <c r="L53" s="340"/>
      <c r="M53" s="340"/>
      <c r="N53" s="341"/>
      <c r="O53" s="137" t="s">
        <v>78</v>
      </c>
    </row>
    <row r="54" spans="1:15" ht="6" customHeight="1">
      <c r="B54" s="78"/>
      <c r="F54" s="77"/>
      <c r="I54" s="76"/>
      <c r="L54" s="77"/>
    </row>
    <row r="55" spans="1:15">
      <c r="B55" t="s">
        <v>91</v>
      </c>
    </row>
    <row r="56" spans="1:15" s="47" customFormat="1"/>
    <row r="57" spans="1:15" ht="22.2" customHeight="1">
      <c r="B57" s="254" t="s">
        <v>127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</row>
    <row r="58" spans="1:15" s="48" customFormat="1" ht="15" customHeight="1"/>
    <row r="59" spans="1:15" s="48" customFormat="1" ht="30" customHeight="1">
      <c r="B59" s="297" t="s">
        <v>94</v>
      </c>
      <c r="C59" s="298"/>
      <c r="D59" s="302">
        <f>E11</f>
        <v>0</v>
      </c>
      <c r="E59" s="303"/>
      <c r="F59" s="303"/>
      <c r="G59" s="303"/>
      <c r="H59" s="303"/>
      <c r="I59" s="61" t="s">
        <v>108</v>
      </c>
      <c r="J59" s="49"/>
    </row>
    <row r="60" spans="1:15" s="48" customFormat="1" ht="30" customHeight="1">
      <c r="B60" s="297" t="s">
        <v>95</v>
      </c>
      <c r="C60" s="298"/>
      <c r="D60" s="302"/>
      <c r="E60" s="303"/>
      <c r="F60" s="62" t="s">
        <v>92</v>
      </c>
      <c r="G60" s="303"/>
      <c r="H60" s="303"/>
      <c r="I60" s="63" t="s">
        <v>93</v>
      </c>
      <c r="J60" s="49" t="s">
        <v>96</v>
      </c>
    </row>
    <row r="61" spans="1:15" s="48" customFormat="1" ht="30" customHeight="1">
      <c r="B61" s="297" t="s">
        <v>97</v>
      </c>
      <c r="C61" s="298"/>
      <c r="D61" s="302"/>
      <c r="E61" s="303"/>
      <c r="F61" s="62" t="s">
        <v>92</v>
      </c>
      <c r="G61" s="303"/>
      <c r="H61" s="303"/>
      <c r="I61" s="63" t="s">
        <v>93</v>
      </c>
      <c r="J61" s="48" t="s">
        <v>98</v>
      </c>
    </row>
    <row r="62" spans="1:15" s="48" customFormat="1" ht="30" customHeight="1">
      <c r="A62" s="50"/>
      <c r="B62" s="297" t="s">
        <v>99</v>
      </c>
      <c r="C62" s="298"/>
      <c r="D62" s="64" t="s">
        <v>100</v>
      </c>
      <c r="E62" s="65"/>
      <c r="F62" s="65"/>
      <c r="G62" s="65"/>
      <c r="H62" s="65"/>
      <c r="I62" s="66"/>
      <c r="J62" s="294" t="s">
        <v>105</v>
      </c>
      <c r="K62" s="294"/>
      <c r="L62" s="294"/>
      <c r="M62" s="294"/>
      <c r="N62" s="294"/>
    </row>
    <row r="63" spans="1:15" s="48" customFormat="1" ht="30" customHeight="1">
      <c r="A63" s="50"/>
      <c r="B63" s="299"/>
      <c r="C63" s="300"/>
      <c r="D63" s="295"/>
      <c r="E63" s="295"/>
      <c r="F63" s="295"/>
      <c r="G63" s="295"/>
      <c r="H63" s="295"/>
      <c r="I63" s="296"/>
      <c r="J63" s="301" t="s">
        <v>107</v>
      </c>
      <c r="K63" s="294"/>
      <c r="L63" s="294"/>
      <c r="M63" s="294"/>
      <c r="N63" s="294"/>
    </row>
    <row r="64" spans="1:15" s="48" customFormat="1" ht="30" customHeight="1">
      <c r="B64" s="51"/>
      <c r="C64" s="51"/>
      <c r="D64" s="51"/>
      <c r="E64" s="51"/>
      <c r="F64" s="51"/>
      <c r="G64" s="51"/>
      <c r="H64" s="51"/>
      <c r="I64" s="51"/>
    </row>
    <row r="65" spans="2:18" s="48" customFormat="1" ht="24" customHeight="1">
      <c r="B65" s="288" t="s">
        <v>174</v>
      </c>
      <c r="C65" s="289"/>
      <c r="D65" s="285" t="s">
        <v>119</v>
      </c>
      <c r="E65" s="188"/>
      <c r="F65" s="144" t="s">
        <v>162</v>
      </c>
      <c r="G65" s="188"/>
      <c r="H65" s="144" t="s">
        <v>163</v>
      </c>
      <c r="I65" s="188"/>
      <c r="J65" s="144" t="s">
        <v>172</v>
      </c>
      <c r="K65" s="191"/>
      <c r="L65" s="145" t="s">
        <v>173</v>
      </c>
    </row>
    <row r="66" spans="2:18" s="48" customFormat="1" ht="24" customHeight="1">
      <c r="B66" s="290"/>
      <c r="C66" s="291"/>
      <c r="D66" s="287"/>
      <c r="E66" s="189"/>
      <c r="F66" s="146" t="s">
        <v>162</v>
      </c>
      <c r="G66" s="189"/>
      <c r="H66" s="146" t="s">
        <v>163</v>
      </c>
      <c r="I66" s="189"/>
      <c r="J66" s="146" t="s">
        <v>172</v>
      </c>
      <c r="K66" s="192"/>
      <c r="L66" s="147" t="s">
        <v>173</v>
      </c>
    </row>
    <row r="67" spans="2:18" s="48" customFormat="1" ht="24" customHeight="1">
      <c r="B67" s="290"/>
      <c r="C67" s="291"/>
      <c r="D67" s="286"/>
      <c r="E67" s="190"/>
      <c r="F67" s="148" t="s">
        <v>162</v>
      </c>
      <c r="G67" s="190"/>
      <c r="H67" s="148" t="s">
        <v>163</v>
      </c>
      <c r="I67" s="190"/>
      <c r="J67" s="148" t="s">
        <v>172</v>
      </c>
      <c r="K67" s="193"/>
      <c r="L67" s="149" t="s">
        <v>173</v>
      </c>
    </row>
    <row r="68" spans="2:18" s="48" customFormat="1" ht="24" customHeight="1">
      <c r="B68" s="290"/>
      <c r="C68" s="291"/>
      <c r="D68" s="285" t="s">
        <v>120</v>
      </c>
      <c r="E68" s="188"/>
      <c r="F68" s="144" t="s">
        <v>162</v>
      </c>
      <c r="G68" s="188"/>
      <c r="H68" s="144" t="s">
        <v>163</v>
      </c>
      <c r="I68" s="188"/>
      <c r="J68" s="144" t="s">
        <v>172</v>
      </c>
      <c r="K68" s="191"/>
      <c r="L68" s="145" t="s">
        <v>173</v>
      </c>
    </row>
    <row r="69" spans="2:18" s="48" customFormat="1" ht="24" customHeight="1">
      <c r="B69" s="290"/>
      <c r="C69" s="291"/>
      <c r="D69" s="286"/>
      <c r="E69" s="190"/>
      <c r="F69" s="148" t="s">
        <v>162</v>
      </c>
      <c r="G69" s="190"/>
      <c r="H69" s="148" t="s">
        <v>163</v>
      </c>
      <c r="I69" s="190"/>
      <c r="J69" s="148" t="s">
        <v>172</v>
      </c>
      <c r="K69" s="193"/>
      <c r="L69" s="149" t="s">
        <v>173</v>
      </c>
      <c r="M69" s="150"/>
      <c r="N69" s="143"/>
      <c r="O69" s="143"/>
      <c r="P69" s="143"/>
      <c r="Q69" s="143"/>
      <c r="R69" s="143"/>
    </row>
    <row r="70" spans="2:18" s="48" customFormat="1" ht="24" customHeight="1">
      <c r="B70" s="290"/>
      <c r="C70" s="291"/>
      <c r="D70" s="285" t="s">
        <v>121</v>
      </c>
      <c r="E70" s="188"/>
      <c r="F70" s="144" t="s">
        <v>162</v>
      </c>
      <c r="G70" s="188"/>
      <c r="H70" s="144" t="s">
        <v>163</v>
      </c>
      <c r="I70" s="188"/>
      <c r="J70" s="144" t="s">
        <v>172</v>
      </c>
      <c r="K70" s="191"/>
      <c r="L70" s="145" t="s">
        <v>173</v>
      </c>
    </row>
    <row r="71" spans="2:18" s="48" customFormat="1" ht="24" customHeight="1">
      <c r="B71" s="290"/>
      <c r="C71" s="291"/>
      <c r="D71" s="287"/>
      <c r="E71" s="189"/>
      <c r="F71" s="146" t="s">
        <v>162</v>
      </c>
      <c r="G71" s="189"/>
      <c r="H71" s="146" t="s">
        <v>163</v>
      </c>
      <c r="I71" s="189"/>
      <c r="J71" s="146" t="s">
        <v>172</v>
      </c>
      <c r="K71" s="192"/>
      <c r="L71" s="147" t="s">
        <v>173</v>
      </c>
    </row>
    <row r="72" spans="2:18" s="48" customFormat="1" ht="24" customHeight="1">
      <c r="B72" s="292"/>
      <c r="C72" s="293"/>
      <c r="D72" s="286"/>
      <c r="E72" s="190"/>
      <c r="F72" s="148" t="s">
        <v>162</v>
      </c>
      <c r="G72" s="190"/>
      <c r="H72" s="148" t="s">
        <v>163</v>
      </c>
      <c r="I72" s="190"/>
      <c r="J72" s="148" t="s">
        <v>172</v>
      </c>
      <c r="K72" s="193"/>
      <c r="L72" s="149" t="s">
        <v>173</v>
      </c>
    </row>
    <row r="73" spans="2:18" s="48" customFormat="1" ht="30" customHeight="1"/>
    <row r="74" spans="2:18" s="48" customFormat="1" ht="30" customHeight="1">
      <c r="B74" s="47" t="s">
        <v>104</v>
      </c>
    </row>
    <row r="75" spans="2:18" s="48" customFormat="1" ht="15" customHeight="1"/>
    <row r="76" spans="2:18" s="48" customFormat="1" ht="30" customHeight="1"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</row>
    <row r="77" spans="2:18" s="48" customFormat="1" ht="30" customHeight="1"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</row>
    <row r="78" spans="2:18" s="48" customFormat="1" ht="30" customHeight="1"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7"/>
    </row>
    <row r="79" spans="2:18" s="48" customFormat="1" ht="30" customHeight="1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/>
    </row>
    <row r="80" spans="2:18" s="48" customFormat="1" ht="30" customHeight="1"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7"/>
    </row>
    <row r="81" spans="2:14" s="48" customFormat="1" ht="30" customHeight="1"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7"/>
    </row>
    <row r="82" spans="2:14" s="48" customFormat="1" ht="30" customHeight="1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60"/>
    </row>
    <row r="83" spans="2:14" s="48" customFormat="1" ht="15" customHeight="1"/>
    <row r="84" spans="2:14" s="47" customFormat="1"/>
    <row r="85" spans="2:14" s="47" customFormat="1"/>
  </sheetData>
  <sheetProtection algorithmName="SHA-512" hashValue="2Jc8vzu/Nm+091IAT86O3oMpWzpgu/1O5u0e9bDY+O8bof+2s1dDg+WItbxD9HFChw8arDZIDfJTjBUY8OPXzw==" saltValue="Qj76YlCDHX8wLjeBJwL6iA==" spinCount="100000" sheet="1" objects="1" scenarios="1"/>
  <mergeCells count="107">
    <mergeCell ref="F9:O9"/>
    <mergeCell ref="F8:H8"/>
    <mergeCell ref="J2:L2"/>
    <mergeCell ref="C29:F29"/>
    <mergeCell ref="D59:H59"/>
    <mergeCell ref="J26:J27"/>
    <mergeCell ref="O26:O27"/>
    <mergeCell ref="K26:N27"/>
    <mergeCell ref="G26:H26"/>
    <mergeCell ref="G27:H27"/>
    <mergeCell ref="D53:H53"/>
    <mergeCell ref="E52:F52"/>
    <mergeCell ref="B47:C53"/>
    <mergeCell ref="B26:C27"/>
    <mergeCell ref="L38:L39"/>
    <mergeCell ref="I52:J52"/>
    <mergeCell ref="M52:N52"/>
    <mergeCell ref="I53:N53"/>
    <mergeCell ref="E38:E41"/>
    <mergeCell ref="E42:E45"/>
    <mergeCell ref="I36:I37"/>
    <mergeCell ref="I40:I41"/>
    <mergeCell ref="I42:I43"/>
    <mergeCell ref="C16:C18"/>
    <mergeCell ref="D16:D18"/>
    <mergeCell ref="I44:I45"/>
    <mergeCell ref="M23:N23"/>
    <mergeCell ref="C19:C21"/>
    <mergeCell ref="D19:D21"/>
    <mergeCell ref="E19:E21"/>
    <mergeCell ref="F19:F21"/>
    <mergeCell ref="M19:N19"/>
    <mergeCell ref="M21:N21"/>
    <mergeCell ref="M20:N20"/>
    <mergeCell ref="G42:G43"/>
    <mergeCell ref="H42:H43"/>
    <mergeCell ref="G38:G39"/>
    <mergeCell ref="H38:H39"/>
    <mergeCell ref="G40:G41"/>
    <mergeCell ref="H40:H41"/>
    <mergeCell ref="F42:F45"/>
    <mergeCell ref="H34:H35"/>
    <mergeCell ref="M24:N24"/>
    <mergeCell ref="C42:C45"/>
    <mergeCell ref="D30:D33"/>
    <mergeCell ref="D34:D37"/>
    <mergeCell ref="D38:D41"/>
    <mergeCell ref="D42:D45"/>
    <mergeCell ref="C30:C33"/>
    <mergeCell ref="C34:C37"/>
    <mergeCell ref="B57:N57"/>
    <mergeCell ref="B59:C59"/>
    <mergeCell ref="B60:C60"/>
    <mergeCell ref="D60:E60"/>
    <mergeCell ref="I38:I39"/>
    <mergeCell ref="J38:J39"/>
    <mergeCell ref="K38:K39"/>
    <mergeCell ref="I34:I35"/>
    <mergeCell ref="J34:J35"/>
    <mergeCell ref="K34:K35"/>
    <mergeCell ref="H36:H37"/>
    <mergeCell ref="G34:G35"/>
    <mergeCell ref="G60:H60"/>
    <mergeCell ref="G36:G37"/>
    <mergeCell ref="L34:L35"/>
    <mergeCell ref="B29:B45"/>
    <mergeCell ref="C38:C41"/>
    <mergeCell ref="F30:F33"/>
    <mergeCell ref="F34:F37"/>
    <mergeCell ref="F38:F41"/>
    <mergeCell ref="E30:E33"/>
    <mergeCell ref="E34:E37"/>
    <mergeCell ref="D68:D69"/>
    <mergeCell ref="D70:D72"/>
    <mergeCell ref="B65:C72"/>
    <mergeCell ref="D65:D67"/>
    <mergeCell ref="J62:N62"/>
    <mergeCell ref="D63:I63"/>
    <mergeCell ref="B62:C63"/>
    <mergeCell ref="J63:N63"/>
    <mergeCell ref="B61:C61"/>
    <mergeCell ref="D61:E61"/>
    <mergeCell ref="G61:H61"/>
    <mergeCell ref="B15:B24"/>
    <mergeCell ref="C15:F15"/>
    <mergeCell ref="H44:H45"/>
    <mergeCell ref="B1:N1"/>
    <mergeCell ref="B8:B13"/>
    <mergeCell ref="G44:G45"/>
    <mergeCell ref="E16:E18"/>
    <mergeCell ref="F16:F18"/>
    <mergeCell ref="M16:N16"/>
    <mergeCell ref="M18:N18"/>
    <mergeCell ref="M17:N17"/>
    <mergeCell ref="C12:D12"/>
    <mergeCell ref="C13:D13"/>
    <mergeCell ref="M5:O5"/>
    <mergeCell ref="C8:D9"/>
    <mergeCell ref="C10:D10"/>
    <mergeCell ref="E10:J10"/>
    <mergeCell ref="C11:D11"/>
    <mergeCell ref="E11:J11"/>
    <mergeCell ref="F22:F24"/>
    <mergeCell ref="M22:N22"/>
    <mergeCell ref="C22:C24"/>
    <mergeCell ref="E22:E24"/>
    <mergeCell ref="D22:D24"/>
  </mergeCells>
  <phoneticPr fontId="1"/>
  <dataValidations count="1">
    <dataValidation imeMode="halfAlpha" allowBlank="1" showInputMessage="1" showErrorMessage="1" sqref="I16:I24 K16:K24 N24 N16 N18:N19 N21:N22 M16:M24 E12:N13 F7 H7 J7 L7 N7" xr:uid="{0026B6DE-5E50-4C43-8F1C-6C02F1233E0B}"/>
  </dataValidations>
  <pageMargins left="0.70866141732283472" right="0.11811023622047245" top="0.19685039370078741" bottom="0.31496062992125984" header="0.31496062992125984" footer="0.19685039370078741"/>
  <pageSetup paperSize="9" scale="90" orientation="portrait" verticalDpi="0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8</xdr:col>
                    <xdr:colOff>243840</xdr:colOff>
                    <xdr:row>53</xdr:row>
                    <xdr:rowOff>15240</xdr:rowOff>
                  </from>
                  <to>
                    <xdr:col>11</xdr:col>
                    <xdr:colOff>30480</xdr:colOff>
                    <xdr:row>55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7C1E-C1FB-47E7-85D1-A9D31CC77541}">
  <sheetPr codeName="Sheet8"/>
  <dimension ref="A1:R85"/>
  <sheetViews>
    <sheetView showGridLines="0" showZeros="0" zoomScaleNormal="100" workbookViewId="0">
      <selection activeCell="M5" sqref="M5:O5"/>
    </sheetView>
  </sheetViews>
  <sheetFormatPr defaultRowHeight="18"/>
  <cols>
    <col min="1" max="1" width="1.5" customWidth="1"/>
    <col min="2" max="2" width="5" customWidth="1"/>
    <col min="3" max="3" width="11.5" customWidth="1"/>
    <col min="4" max="15" width="5.5" customWidth="1"/>
  </cols>
  <sheetData>
    <row r="1" spans="2:15" ht="22.2" customHeight="1">
      <c r="B1" s="254" t="s">
        <v>179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2:15" ht="15.6" customHeight="1">
      <c r="B2" s="1"/>
      <c r="C2" s="1"/>
      <c r="D2" s="1"/>
      <c r="E2" s="1"/>
      <c r="F2" s="1"/>
      <c r="I2" s="1"/>
      <c r="J2" s="264" t="s">
        <v>180</v>
      </c>
      <c r="K2" s="264"/>
      <c r="L2" s="264"/>
      <c r="M2" s="19"/>
      <c r="N2" s="19" t="s">
        <v>171</v>
      </c>
      <c r="O2" s="4"/>
    </row>
    <row r="3" spans="2:15" ht="3" customHeight="1"/>
    <row r="4" spans="2:15">
      <c r="B4" t="s">
        <v>11</v>
      </c>
    </row>
    <row r="5" spans="2:15">
      <c r="B5" t="s">
        <v>4</v>
      </c>
      <c r="L5" s="15" t="s">
        <v>161</v>
      </c>
      <c r="M5" s="263"/>
      <c r="N5" s="263"/>
      <c r="O5" s="263"/>
    </row>
    <row r="6" spans="2:15" ht="6" customHeight="1"/>
    <row r="7" spans="2:15" ht="21" customHeight="1">
      <c r="B7" s="6" t="s">
        <v>14</v>
      </c>
      <c r="C7" s="7"/>
      <c r="D7" s="7"/>
      <c r="E7" s="8" t="s">
        <v>0</v>
      </c>
      <c r="F7" s="95"/>
      <c r="G7" s="8" t="s">
        <v>1</v>
      </c>
      <c r="H7" s="95"/>
      <c r="I7" s="8" t="s">
        <v>2</v>
      </c>
      <c r="J7" s="95"/>
      <c r="K7" s="8" t="s">
        <v>17</v>
      </c>
      <c r="L7" s="95"/>
      <c r="M7" s="8" t="s">
        <v>2</v>
      </c>
      <c r="N7" s="95"/>
      <c r="O7" s="9" t="s">
        <v>3</v>
      </c>
    </row>
    <row r="8" spans="2:15" ht="21" customHeight="1">
      <c r="B8" s="257" t="s">
        <v>12</v>
      </c>
      <c r="C8" s="232" t="s">
        <v>160</v>
      </c>
      <c r="D8" s="233"/>
      <c r="E8" s="15" t="s">
        <v>5</v>
      </c>
      <c r="F8" s="282"/>
      <c r="G8" s="282"/>
      <c r="H8" s="282"/>
      <c r="I8" s="96"/>
      <c r="J8" s="96"/>
      <c r="K8" s="96"/>
      <c r="L8" s="96"/>
      <c r="M8" s="96"/>
      <c r="N8" s="96"/>
      <c r="O8" s="97"/>
    </row>
    <row r="9" spans="2:15" ht="21" customHeight="1">
      <c r="B9" s="258"/>
      <c r="C9" s="234"/>
      <c r="D9" s="235"/>
      <c r="E9" s="98"/>
      <c r="F9" s="255"/>
      <c r="G9" s="255"/>
      <c r="H9" s="255"/>
      <c r="I9" s="255"/>
      <c r="J9" s="255"/>
      <c r="K9" s="255"/>
      <c r="L9" s="255"/>
      <c r="M9" s="255"/>
      <c r="N9" s="255"/>
      <c r="O9" s="384"/>
    </row>
    <row r="10" spans="2:15" ht="12" customHeight="1">
      <c r="B10" s="258"/>
      <c r="C10" s="236" t="s">
        <v>6</v>
      </c>
      <c r="D10" s="237"/>
      <c r="E10" s="256" ph="1"/>
      <c r="F10" s="256"/>
      <c r="G10" s="256"/>
      <c r="H10" s="256"/>
      <c r="I10" s="256"/>
      <c r="J10" s="256"/>
      <c r="O10" s="3"/>
    </row>
    <row r="11" spans="2:15" ht="21" customHeight="1">
      <c r="B11" s="258"/>
      <c r="C11" s="238" t="s">
        <v>7</v>
      </c>
      <c r="D11" s="239"/>
      <c r="E11" s="255"/>
      <c r="F11" s="255"/>
      <c r="G11" s="255"/>
      <c r="H11" s="255"/>
      <c r="I11" s="255"/>
      <c r="J11" s="255"/>
      <c r="K11" s="10" t="s">
        <v>8</v>
      </c>
      <c r="L11" s="10"/>
      <c r="M11" s="10"/>
      <c r="N11" s="10"/>
      <c r="O11" s="11"/>
    </row>
    <row r="12" spans="2:15" ht="21" customHeight="1">
      <c r="B12" s="258"/>
      <c r="C12" s="234" t="s">
        <v>13</v>
      </c>
      <c r="D12" s="235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94"/>
    </row>
    <row r="13" spans="2:15" ht="21" customHeight="1">
      <c r="B13" s="259"/>
      <c r="C13" s="240" t="s">
        <v>18</v>
      </c>
      <c r="D13" s="241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17"/>
    </row>
    <row r="14" spans="2:15" ht="6" customHeight="1">
      <c r="C14" s="2"/>
      <c r="I14" s="18"/>
      <c r="J14" s="18"/>
      <c r="K14" s="18"/>
      <c r="L14" s="18"/>
    </row>
    <row r="15" spans="2:15" ht="18" customHeight="1">
      <c r="B15" s="246" t="s">
        <v>69</v>
      </c>
      <c r="C15" s="279" t="s">
        <v>159</v>
      </c>
      <c r="D15" s="280"/>
      <c r="E15" s="280"/>
      <c r="F15" s="281"/>
      <c r="G15" s="24" t="s">
        <v>70</v>
      </c>
      <c r="H15" s="25"/>
      <c r="I15" s="24" t="s">
        <v>24</v>
      </c>
      <c r="J15" s="25"/>
      <c r="K15" s="21" t="s">
        <v>25</v>
      </c>
      <c r="L15" s="21"/>
      <c r="M15" s="24" t="s">
        <v>23</v>
      </c>
      <c r="N15" s="25"/>
      <c r="O15" s="25"/>
    </row>
    <row r="16" spans="2:15" ht="18" customHeight="1">
      <c r="B16" s="249"/>
      <c r="C16" s="207"/>
      <c r="D16" s="210" t="s">
        <v>2</v>
      </c>
      <c r="E16" s="212"/>
      <c r="F16" s="215" t="s">
        <v>3</v>
      </c>
      <c r="G16" s="6" t="s">
        <v>9</v>
      </c>
      <c r="H16" s="22"/>
      <c r="I16" s="103"/>
      <c r="J16" s="9" t="s">
        <v>10</v>
      </c>
      <c r="K16" s="106"/>
      <c r="L16" s="8" t="s">
        <v>10</v>
      </c>
      <c r="M16" s="229">
        <f>SUM(I16+K16)</f>
        <v>0</v>
      </c>
      <c r="N16" s="230"/>
      <c r="O16" s="9" t="s">
        <v>10</v>
      </c>
    </row>
    <row r="17" spans="2:15" ht="18" customHeight="1">
      <c r="B17" s="249"/>
      <c r="C17" s="208"/>
      <c r="D17" s="211"/>
      <c r="E17" s="213"/>
      <c r="F17" s="216"/>
      <c r="G17" s="79" t="s">
        <v>54</v>
      </c>
      <c r="H17" s="92"/>
      <c r="I17" s="104"/>
      <c r="J17" s="13" t="s">
        <v>10</v>
      </c>
      <c r="K17" s="107"/>
      <c r="L17" s="12" t="s">
        <v>10</v>
      </c>
      <c r="M17" s="276">
        <f>SUM(I17+K17)</f>
        <v>0</v>
      </c>
      <c r="N17" s="277"/>
      <c r="O17" s="13" t="s">
        <v>10</v>
      </c>
    </row>
    <row r="18" spans="2:15" ht="18" customHeight="1">
      <c r="B18" s="249"/>
      <c r="C18" s="209"/>
      <c r="D18" s="205"/>
      <c r="E18" s="214"/>
      <c r="F18" s="206"/>
      <c r="G18" s="80" t="s">
        <v>149</v>
      </c>
      <c r="H18" s="23"/>
      <c r="I18" s="105"/>
      <c r="J18" s="5" t="s">
        <v>10</v>
      </c>
      <c r="K18" s="102"/>
      <c r="L18" s="4" t="s">
        <v>10</v>
      </c>
      <c r="M18" s="204">
        <f>SUM(I18+K18)</f>
        <v>0</v>
      </c>
      <c r="N18" s="205"/>
      <c r="O18" s="5" t="s">
        <v>10</v>
      </c>
    </row>
    <row r="19" spans="2:15" ht="18" customHeight="1">
      <c r="B19" s="249"/>
      <c r="C19" s="207"/>
      <c r="D19" s="210" t="s">
        <v>2</v>
      </c>
      <c r="E19" s="212"/>
      <c r="F19" s="215" t="s">
        <v>3</v>
      </c>
      <c r="G19" s="6" t="s">
        <v>9</v>
      </c>
      <c r="H19" s="22"/>
      <c r="I19" s="103"/>
      <c r="J19" s="9" t="s">
        <v>10</v>
      </c>
      <c r="K19" s="106"/>
      <c r="L19" s="8" t="s">
        <v>10</v>
      </c>
      <c r="M19" s="229">
        <f>SUM(I19+K19)</f>
        <v>0</v>
      </c>
      <c r="N19" s="230"/>
      <c r="O19" s="9" t="s">
        <v>10</v>
      </c>
    </row>
    <row r="20" spans="2:15" ht="18" customHeight="1">
      <c r="B20" s="249"/>
      <c r="C20" s="208"/>
      <c r="D20" s="211"/>
      <c r="E20" s="213"/>
      <c r="F20" s="216"/>
      <c r="G20" s="79" t="s">
        <v>54</v>
      </c>
      <c r="H20" s="92"/>
      <c r="I20" s="104"/>
      <c r="J20" s="13" t="s">
        <v>10</v>
      </c>
      <c r="K20" s="107"/>
      <c r="L20" s="12" t="s">
        <v>10</v>
      </c>
      <c r="M20" s="276">
        <f>SUM(I20+K20)</f>
        <v>0</v>
      </c>
      <c r="N20" s="277"/>
      <c r="O20" s="13" t="s">
        <v>10</v>
      </c>
    </row>
    <row r="21" spans="2:15" ht="18" customHeight="1">
      <c r="B21" s="249"/>
      <c r="C21" s="209"/>
      <c r="D21" s="205"/>
      <c r="E21" s="214"/>
      <c r="F21" s="206"/>
      <c r="G21" s="80" t="s">
        <v>149</v>
      </c>
      <c r="H21" s="23"/>
      <c r="I21" s="105"/>
      <c r="J21" s="5" t="s">
        <v>10</v>
      </c>
      <c r="K21" s="102"/>
      <c r="L21" s="4" t="s">
        <v>10</v>
      </c>
      <c r="M21" s="204">
        <f t="shared" ref="M21" si="0">SUM(I21+K21)</f>
        <v>0</v>
      </c>
      <c r="N21" s="205"/>
      <c r="O21" s="5" t="s">
        <v>10</v>
      </c>
    </row>
    <row r="22" spans="2:15" ht="18" customHeight="1">
      <c r="B22" s="249"/>
      <c r="C22" s="207"/>
      <c r="D22" s="210" t="s">
        <v>2</v>
      </c>
      <c r="E22" s="212"/>
      <c r="F22" s="215" t="s">
        <v>3</v>
      </c>
      <c r="G22" s="6" t="s">
        <v>9</v>
      </c>
      <c r="H22" s="22"/>
      <c r="I22" s="103"/>
      <c r="J22" s="9" t="s">
        <v>10</v>
      </c>
      <c r="K22" s="106"/>
      <c r="L22" s="8" t="s">
        <v>10</v>
      </c>
      <c r="M22" s="229">
        <f>SUM(I22+K22)</f>
        <v>0</v>
      </c>
      <c r="N22" s="230"/>
      <c r="O22" s="9" t="s">
        <v>10</v>
      </c>
    </row>
    <row r="23" spans="2:15" ht="18" customHeight="1">
      <c r="B23" s="249"/>
      <c r="C23" s="208"/>
      <c r="D23" s="211"/>
      <c r="E23" s="213"/>
      <c r="F23" s="216"/>
      <c r="G23" s="79" t="s">
        <v>54</v>
      </c>
      <c r="H23" s="92"/>
      <c r="I23" s="104"/>
      <c r="J23" s="13" t="s">
        <v>10</v>
      </c>
      <c r="K23" s="107"/>
      <c r="L23" s="12" t="s">
        <v>10</v>
      </c>
      <c r="M23" s="276">
        <f>SUM(I23+K23)</f>
        <v>0</v>
      </c>
      <c r="N23" s="277"/>
      <c r="O23" s="13" t="s">
        <v>10</v>
      </c>
    </row>
    <row r="24" spans="2:15" ht="18" customHeight="1">
      <c r="B24" s="247"/>
      <c r="C24" s="209"/>
      <c r="D24" s="205"/>
      <c r="E24" s="214"/>
      <c r="F24" s="206"/>
      <c r="G24" s="80" t="s">
        <v>149</v>
      </c>
      <c r="H24" s="23"/>
      <c r="I24" s="105"/>
      <c r="J24" s="5" t="s">
        <v>10</v>
      </c>
      <c r="K24" s="102"/>
      <c r="L24" s="4" t="s">
        <v>10</v>
      </c>
      <c r="M24" s="204">
        <f t="shared" ref="M24" si="1">SUM(I24+K24)</f>
        <v>0</v>
      </c>
      <c r="N24" s="205"/>
      <c r="O24" s="5" t="s">
        <v>10</v>
      </c>
    </row>
    <row r="25" spans="2:15" ht="6" customHeight="1" thickBot="1">
      <c r="C25" s="18"/>
      <c r="D25" s="18"/>
      <c r="H25" s="18"/>
      <c r="I25" s="18"/>
      <c r="J25" s="18"/>
      <c r="K25" s="18"/>
      <c r="L25" s="18"/>
      <c r="M25" s="18"/>
    </row>
    <row r="26" spans="2:15" ht="22.2" customHeight="1">
      <c r="B26" s="332" t="s">
        <v>117</v>
      </c>
      <c r="C26" s="333"/>
      <c r="D26" s="133" t="s">
        <v>21</v>
      </c>
      <c r="E26" s="134"/>
      <c r="F26" s="135"/>
      <c r="G26" s="318">
        <f>SUM(M16+M19+M22)*3000</f>
        <v>0</v>
      </c>
      <c r="H26" s="319"/>
      <c r="I26" s="83" t="s">
        <v>75</v>
      </c>
      <c r="J26" s="312" t="s">
        <v>26</v>
      </c>
      <c r="K26" s="316">
        <f>SUM(G26:H27)</f>
        <v>0</v>
      </c>
      <c r="L26" s="316"/>
      <c r="M26" s="316"/>
      <c r="N26" s="316"/>
      <c r="O26" s="314" t="s">
        <v>75</v>
      </c>
    </row>
    <row r="27" spans="2:15" ht="22.2" customHeight="1" thickBot="1">
      <c r="B27" s="334"/>
      <c r="C27" s="335"/>
      <c r="D27" s="131" t="s">
        <v>22</v>
      </c>
      <c r="E27" s="132"/>
      <c r="F27" s="136"/>
      <c r="G27" s="320">
        <f>SUM(M17+M20+M23)*1600</f>
        <v>0</v>
      </c>
      <c r="H27" s="321"/>
      <c r="I27" s="84" t="s">
        <v>75</v>
      </c>
      <c r="J27" s="313"/>
      <c r="K27" s="317"/>
      <c r="L27" s="317"/>
      <c r="M27" s="317"/>
      <c r="N27" s="317"/>
      <c r="O27" s="315"/>
    </row>
    <row r="28" spans="2:15" ht="6" customHeight="1">
      <c r="B28" s="67"/>
      <c r="C28" s="15"/>
      <c r="D28" s="15"/>
      <c r="E28" s="26"/>
      <c r="F28" s="26"/>
      <c r="G28" s="15"/>
    </row>
    <row r="29" spans="2:15" ht="14.4" customHeight="1">
      <c r="B29" s="246" t="s">
        <v>110</v>
      </c>
      <c r="C29" s="279" t="s">
        <v>159</v>
      </c>
      <c r="D29" s="280"/>
      <c r="E29" s="280"/>
      <c r="F29" s="281"/>
      <c r="G29" s="24" t="s">
        <v>101</v>
      </c>
      <c r="H29" s="21"/>
      <c r="I29" s="25"/>
      <c r="J29" s="21" t="s">
        <v>102</v>
      </c>
      <c r="K29" s="21"/>
      <c r="L29" s="21"/>
      <c r="M29" s="24" t="s">
        <v>103</v>
      </c>
      <c r="N29" s="21"/>
      <c r="O29" s="25"/>
    </row>
    <row r="30" spans="2:15" ht="14.4" customHeight="1">
      <c r="B30" s="249"/>
      <c r="C30" s="308"/>
      <c r="D30" s="210" t="s">
        <v>162</v>
      </c>
      <c r="E30" s="307"/>
      <c r="F30" s="215" t="s">
        <v>163</v>
      </c>
      <c r="G30" s="27"/>
      <c r="H30" s="18"/>
      <c r="I30" s="28"/>
      <c r="J30" s="27"/>
      <c r="K30" s="18"/>
      <c r="L30" s="28"/>
      <c r="M30" s="69" t="s">
        <v>9</v>
      </c>
      <c r="N30" s="95"/>
      <c r="O30" s="73" t="s">
        <v>111</v>
      </c>
    </row>
    <row r="31" spans="2:15" ht="15" customHeight="1">
      <c r="B31" s="249"/>
      <c r="C31" s="309"/>
      <c r="D31" s="211"/>
      <c r="E31" s="311"/>
      <c r="F31" s="216"/>
      <c r="G31" s="30"/>
      <c r="I31" s="3"/>
      <c r="J31" s="30"/>
      <c r="L31" s="3"/>
      <c r="M31" s="74" t="s">
        <v>54</v>
      </c>
      <c r="N31" s="101"/>
      <c r="O31" s="75" t="s">
        <v>111</v>
      </c>
    </row>
    <row r="32" spans="2:15" ht="14.4" customHeight="1">
      <c r="B32" s="249"/>
      <c r="C32" s="309"/>
      <c r="D32" s="211"/>
      <c r="E32" s="311"/>
      <c r="F32" s="216"/>
      <c r="G32" s="30"/>
      <c r="I32" s="3"/>
      <c r="J32" s="30"/>
      <c r="L32" s="3"/>
      <c r="M32" s="72" t="s">
        <v>114</v>
      </c>
      <c r="N32" s="98"/>
      <c r="O32" s="75" t="s">
        <v>111</v>
      </c>
    </row>
    <row r="33" spans="2:15" ht="14.4" customHeight="1">
      <c r="B33" s="249"/>
      <c r="C33" s="310"/>
      <c r="D33" s="205"/>
      <c r="E33" s="283"/>
      <c r="F33" s="206"/>
      <c r="G33" s="29"/>
      <c r="I33" s="3"/>
      <c r="J33" s="4"/>
      <c r="L33" s="3"/>
      <c r="M33" s="70" t="s">
        <v>115</v>
      </c>
      <c r="N33" s="96"/>
      <c r="O33" s="16" t="s">
        <v>111</v>
      </c>
    </row>
    <row r="34" spans="2:15" ht="14.4" customHeight="1">
      <c r="B34" s="249"/>
      <c r="C34" s="308"/>
      <c r="D34" s="210" t="s">
        <v>162</v>
      </c>
      <c r="E34" s="307"/>
      <c r="F34" s="215" t="s">
        <v>163</v>
      </c>
      <c r="G34" s="305" t="s">
        <v>116</v>
      </c>
      <c r="H34" s="307"/>
      <c r="I34" s="215" t="s">
        <v>111</v>
      </c>
      <c r="J34" s="305" t="s">
        <v>116</v>
      </c>
      <c r="K34" s="307"/>
      <c r="L34" s="215" t="s">
        <v>111</v>
      </c>
      <c r="M34" s="69" t="s">
        <v>9</v>
      </c>
      <c r="N34" s="95"/>
      <c r="O34" s="73" t="s">
        <v>111</v>
      </c>
    </row>
    <row r="35" spans="2:15" ht="14.4" customHeight="1">
      <c r="B35" s="249"/>
      <c r="C35" s="309"/>
      <c r="D35" s="211"/>
      <c r="E35" s="311"/>
      <c r="F35" s="216"/>
      <c r="G35" s="306"/>
      <c r="H35" s="255"/>
      <c r="I35" s="304"/>
      <c r="J35" s="306"/>
      <c r="K35" s="255"/>
      <c r="L35" s="304"/>
      <c r="M35" s="74" t="s">
        <v>54</v>
      </c>
      <c r="N35" s="101"/>
      <c r="O35" s="75" t="s">
        <v>111</v>
      </c>
    </row>
    <row r="36" spans="2:15" ht="14.4" customHeight="1">
      <c r="B36" s="249"/>
      <c r="C36" s="309"/>
      <c r="D36" s="211"/>
      <c r="E36" s="311"/>
      <c r="F36" s="216"/>
      <c r="G36" s="272" t="s">
        <v>114</v>
      </c>
      <c r="H36" s="282"/>
      <c r="I36" s="342" t="s">
        <v>111</v>
      </c>
      <c r="J36" s="72" t="s">
        <v>114</v>
      </c>
      <c r="K36" s="98"/>
      <c r="L36" s="20" t="s">
        <v>111</v>
      </c>
      <c r="M36" s="72" t="s">
        <v>114</v>
      </c>
      <c r="N36" s="98"/>
      <c r="O36" s="75" t="s">
        <v>111</v>
      </c>
    </row>
    <row r="37" spans="2:15" ht="14.4" customHeight="1">
      <c r="B37" s="249"/>
      <c r="C37" s="310"/>
      <c r="D37" s="205"/>
      <c r="E37" s="283"/>
      <c r="F37" s="206"/>
      <c r="G37" s="284"/>
      <c r="H37" s="283"/>
      <c r="I37" s="206"/>
      <c r="J37" s="70" t="s">
        <v>115</v>
      </c>
      <c r="K37" s="100"/>
      <c r="L37" s="16" t="s">
        <v>111</v>
      </c>
      <c r="M37" s="70" t="s">
        <v>115</v>
      </c>
      <c r="N37" s="96"/>
      <c r="O37" s="16" t="s">
        <v>111</v>
      </c>
    </row>
    <row r="38" spans="2:15" ht="14.4" customHeight="1">
      <c r="B38" s="249"/>
      <c r="C38" s="308"/>
      <c r="D38" s="210" t="s">
        <v>162</v>
      </c>
      <c r="E38" s="307"/>
      <c r="F38" s="215" t="s">
        <v>163</v>
      </c>
      <c r="G38" s="305" t="s">
        <v>116</v>
      </c>
      <c r="H38" s="307"/>
      <c r="I38" s="215" t="s">
        <v>111</v>
      </c>
      <c r="J38" s="305" t="s">
        <v>116</v>
      </c>
      <c r="K38" s="307"/>
      <c r="L38" s="215" t="s">
        <v>111</v>
      </c>
      <c r="M38" s="69" t="s">
        <v>9</v>
      </c>
      <c r="N38" s="95"/>
      <c r="O38" s="73" t="s">
        <v>111</v>
      </c>
    </row>
    <row r="39" spans="2:15" ht="14.4" customHeight="1">
      <c r="B39" s="249"/>
      <c r="C39" s="309"/>
      <c r="D39" s="211"/>
      <c r="E39" s="311"/>
      <c r="F39" s="216"/>
      <c r="G39" s="306"/>
      <c r="H39" s="255"/>
      <c r="I39" s="304"/>
      <c r="J39" s="306"/>
      <c r="K39" s="255"/>
      <c r="L39" s="304"/>
      <c r="M39" s="74" t="s">
        <v>54</v>
      </c>
      <c r="N39" s="101"/>
      <c r="O39" s="75" t="s">
        <v>111</v>
      </c>
    </row>
    <row r="40" spans="2:15" ht="14.4" customHeight="1">
      <c r="B40" s="249"/>
      <c r="C40" s="309"/>
      <c r="D40" s="211"/>
      <c r="E40" s="311"/>
      <c r="F40" s="216"/>
      <c r="G40" s="272" t="s">
        <v>114</v>
      </c>
      <c r="H40" s="282"/>
      <c r="I40" s="342" t="s">
        <v>111</v>
      </c>
      <c r="J40" s="72" t="s">
        <v>114</v>
      </c>
      <c r="K40" s="98"/>
      <c r="L40" s="20" t="s">
        <v>111</v>
      </c>
      <c r="M40" s="72" t="s">
        <v>114</v>
      </c>
      <c r="N40" s="98"/>
      <c r="O40" s="75" t="s">
        <v>111</v>
      </c>
    </row>
    <row r="41" spans="2:15" ht="14.4" customHeight="1">
      <c r="B41" s="249"/>
      <c r="C41" s="310"/>
      <c r="D41" s="205"/>
      <c r="E41" s="283"/>
      <c r="F41" s="206"/>
      <c r="G41" s="284"/>
      <c r="H41" s="283"/>
      <c r="I41" s="206"/>
      <c r="J41" s="70" t="s">
        <v>115</v>
      </c>
      <c r="K41" s="100"/>
      <c r="L41" s="16" t="s">
        <v>111</v>
      </c>
      <c r="M41" s="70" t="s">
        <v>115</v>
      </c>
      <c r="N41" s="96"/>
      <c r="O41" s="16" t="s">
        <v>111</v>
      </c>
    </row>
    <row r="42" spans="2:15" ht="14.4" customHeight="1">
      <c r="B42" s="249"/>
      <c r="C42" s="308"/>
      <c r="D42" s="210" t="s">
        <v>162</v>
      </c>
      <c r="E42" s="307"/>
      <c r="F42" s="215" t="s">
        <v>163</v>
      </c>
      <c r="G42" s="305" t="s">
        <v>116</v>
      </c>
      <c r="H42" s="307"/>
      <c r="I42" s="215" t="s">
        <v>111</v>
      </c>
      <c r="J42" s="68"/>
      <c r="K42" s="18"/>
      <c r="L42" s="28"/>
      <c r="M42" s="68"/>
      <c r="N42" s="18"/>
      <c r="O42" s="28"/>
    </row>
    <row r="43" spans="2:15" ht="14.4" customHeight="1">
      <c r="B43" s="249"/>
      <c r="C43" s="309"/>
      <c r="D43" s="211"/>
      <c r="E43" s="311"/>
      <c r="F43" s="216"/>
      <c r="G43" s="306"/>
      <c r="H43" s="255"/>
      <c r="I43" s="304"/>
      <c r="J43" s="71"/>
      <c r="L43" s="3"/>
      <c r="M43" s="71"/>
      <c r="O43" s="3"/>
    </row>
    <row r="44" spans="2:15" ht="14.4" customHeight="1">
      <c r="B44" s="249"/>
      <c r="C44" s="309"/>
      <c r="D44" s="211"/>
      <c r="E44" s="311"/>
      <c r="F44" s="216"/>
      <c r="G44" s="272" t="s">
        <v>114</v>
      </c>
      <c r="H44" s="282"/>
      <c r="I44" s="342" t="s">
        <v>111</v>
      </c>
      <c r="J44" s="71"/>
      <c r="L44" s="3"/>
      <c r="M44" s="71"/>
      <c r="O44" s="3"/>
    </row>
    <row r="45" spans="2:15" ht="14.4" customHeight="1">
      <c r="B45" s="247"/>
      <c r="C45" s="310"/>
      <c r="D45" s="205"/>
      <c r="E45" s="283"/>
      <c r="F45" s="206"/>
      <c r="G45" s="284"/>
      <c r="H45" s="283"/>
      <c r="I45" s="206"/>
      <c r="J45" s="70"/>
      <c r="K45" s="4"/>
      <c r="L45" s="5"/>
      <c r="M45" s="70"/>
      <c r="N45" s="4"/>
      <c r="O45" s="5"/>
    </row>
    <row r="46" spans="2:15" ht="6.6" customHeight="1" thickBot="1">
      <c r="B46" s="67"/>
      <c r="C46" s="15"/>
      <c r="D46" s="15"/>
      <c r="E46" s="15"/>
      <c r="F46" s="76"/>
      <c r="G46" s="15"/>
      <c r="H46" s="15"/>
      <c r="I46" s="77"/>
      <c r="L46" s="77"/>
      <c r="O46" s="15"/>
    </row>
    <row r="47" spans="2:15" ht="14.4" customHeight="1">
      <c r="B47" s="326" t="s">
        <v>118</v>
      </c>
      <c r="C47" s="327"/>
      <c r="D47" s="140" t="s">
        <v>101</v>
      </c>
      <c r="E47" s="128"/>
      <c r="F47" s="128"/>
      <c r="G47" s="128"/>
      <c r="H47" s="128" t="s">
        <v>102</v>
      </c>
      <c r="I47" s="128"/>
      <c r="J47" s="128"/>
      <c r="K47" s="128"/>
      <c r="L47" s="128" t="s">
        <v>103</v>
      </c>
      <c r="M47" s="128"/>
      <c r="N47" s="128"/>
      <c r="O47" s="129"/>
    </row>
    <row r="48" spans="2:15" ht="14.4" customHeight="1">
      <c r="B48" s="328"/>
      <c r="C48" s="329"/>
      <c r="D48" s="141" t="s">
        <v>164</v>
      </c>
      <c r="E48" s="120">
        <v>670</v>
      </c>
      <c r="F48" s="127">
        <f>(H34+H38+H42)*E48</f>
        <v>0</v>
      </c>
      <c r="G48" s="125" t="s">
        <v>75</v>
      </c>
      <c r="H48" s="123" t="s">
        <v>164</v>
      </c>
      <c r="I48" s="120">
        <v>670</v>
      </c>
      <c r="J48" s="126">
        <f>SUM(K34+K38)*I48</f>
        <v>0</v>
      </c>
      <c r="K48" s="125" t="s">
        <v>75</v>
      </c>
      <c r="L48" s="123" t="s">
        <v>167</v>
      </c>
      <c r="M48" s="122">
        <v>1100</v>
      </c>
      <c r="N48" s="126">
        <f>SUM(N30+N34+N38)*M48</f>
        <v>0</v>
      </c>
      <c r="O48" s="130" t="s">
        <v>75</v>
      </c>
    </row>
    <row r="49" spans="1:15" ht="14.4" customHeight="1">
      <c r="B49" s="328"/>
      <c r="C49" s="329"/>
      <c r="D49" s="141" t="s">
        <v>165</v>
      </c>
      <c r="E49" s="120">
        <v>660</v>
      </c>
      <c r="F49" s="127">
        <f>SUM(H36+H40+H44)*E49</f>
        <v>0</v>
      </c>
      <c r="G49" s="125" t="s">
        <v>75</v>
      </c>
      <c r="H49" s="123" t="s">
        <v>165</v>
      </c>
      <c r="I49" s="120">
        <v>660</v>
      </c>
      <c r="J49" s="126">
        <f>SUM(K36+K40)*I49</f>
        <v>0</v>
      </c>
      <c r="K49" s="125" t="s">
        <v>75</v>
      </c>
      <c r="L49" s="123" t="s">
        <v>168</v>
      </c>
      <c r="M49" s="122">
        <v>670</v>
      </c>
      <c r="N49" s="126">
        <f>SUM(N31+N35+N39)*M49</f>
        <v>0</v>
      </c>
      <c r="O49" s="130" t="s">
        <v>75</v>
      </c>
    </row>
    <row r="50" spans="1:15" ht="14.4" customHeight="1">
      <c r="B50" s="328"/>
      <c r="C50" s="329"/>
      <c r="D50" s="118"/>
      <c r="E50" s="121"/>
      <c r="F50" s="127"/>
      <c r="G50" s="125"/>
      <c r="H50" s="123" t="s">
        <v>166</v>
      </c>
      <c r="I50" s="122">
        <v>1580</v>
      </c>
      <c r="J50" s="126">
        <f>SUM(K37+K41)*I50</f>
        <v>0</v>
      </c>
      <c r="K50" s="125" t="s">
        <v>75</v>
      </c>
      <c r="L50" s="123" t="s">
        <v>169</v>
      </c>
      <c r="M50" s="122">
        <v>660</v>
      </c>
      <c r="N50" s="126">
        <f>SUM(N32+N36+N40)*M50</f>
        <v>0</v>
      </c>
      <c r="O50" s="130" t="s">
        <v>75</v>
      </c>
    </row>
    <row r="51" spans="1:15" ht="14.4" customHeight="1">
      <c r="B51" s="328"/>
      <c r="C51" s="329"/>
      <c r="D51" s="118"/>
      <c r="E51" s="121"/>
      <c r="F51" s="127"/>
      <c r="G51" s="125"/>
      <c r="H51" s="124"/>
      <c r="I51" s="121"/>
      <c r="J51" s="126"/>
      <c r="K51" s="125"/>
      <c r="L51" s="123" t="s">
        <v>166</v>
      </c>
      <c r="M51" s="122">
        <v>1580</v>
      </c>
      <c r="N51" s="126">
        <f>SUM(N33+N37+N41)*M51</f>
        <v>0</v>
      </c>
      <c r="O51" s="130" t="s">
        <v>75</v>
      </c>
    </row>
    <row r="52" spans="1:15" ht="14.4" customHeight="1">
      <c r="B52" s="328"/>
      <c r="C52" s="329"/>
      <c r="D52" s="142" t="s">
        <v>122</v>
      </c>
      <c r="E52" s="324">
        <f>SUM(F48:F49)</f>
        <v>0</v>
      </c>
      <c r="F52" s="325"/>
      <c r="G52" s="151" t="s">
        <v>75</v>
      </c>
      <c r="H52" s="119" t="s">
        <v>123</v>
      </c>
      <c r="I52" s="336">
        <f>SUM(J48:J50)</f>
        <v>0</v>
      </c>
      <c r="J52" s="337"/>
      <c r="K52" s="151" t="s">
        <v>75</v>
      </c>
      <c r="L52" s="138" t="s">
        <v>124</v>
      </c>
      <c r="M52" s="338">
        <f>SUM(N48:N51)</f>
        <v>0</v>
      </c>
      <c r="N52" s="337"/>
      <c r="O52" s="139" t="s">
        <v>75</v>
      </c>
    </row>
    <row r="53" spans="1:15" ht="30" customHeight="1" thickBot="1">
      <c r="B53" s="330"/>
      <c r="C53" s="331"/>
      <c r="D53" s="322" t="s">
        <v>125</v>
      </c>
      <c r="E53" s="322"/>
      <c r="F53" s="322"/>
      <c r="G53" s="322"/>
      <c r="H53" s="323"/>
      <c r="I53" s="339">
        <f>SUM(E52+I52+M52)</f>
        <v>0</v>
      </c>
      <c r="J53" s="340"/>
      <c r="K53" s="340"/>
      <c r="L53" s="340"/>
      <c r="M53" s="340"/>
      <c r="N53" s="341"/>
      <c r="O53" s="137" t="s">
        <v>75</v>
      </c>
    </row>
    <row r="54" spans="1:15" ht="6" customHeight="1">
      <c r="B54" s="78"/>
      <c r="F54" s="77"/>
      <c r="I54" s="76"/>
      <c r="L54" s="77"/>
    </row>
    <row r="55" spans="1:15">
      <c r="B55" t="s">
        <v>91</v>
      </c>
    </row>
    <row r="56" spans="1:15" s="47" customFormat="1"/>
    <row r="57" spans="1:15" ht="22.2" customHeight="1">
      <c r="B57" s="254" t="s">
        <v>178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</row>
    <row r="58" spans="1:15" s="48" customFormat="1" ht="15" customHeight="1"/>
    <row r="59" spans="1:15" s="48" customFormat="1" ht="30" customHeight="1">
      <c r="B59" s="297" t="s">
        <v>94</v>
      </c>
      <c r="C59" s="298"/>
      <c r="D59" s="302">
        <f>E11</f>
        <v>0</v>
      </c>
      <c r="E59" s="303"/>
      <c r="F59" s="303"/>
      <c r="G59" s="303"/>
      <c r="H59" s="303"/>
      <c r="I59" s="61" t="s">
        <v>8</v>
      </c>
      <c r="J59" s="49"/>
    </row>
    <row r="60" spans="1:15" s="48" customFormat="1" ht="30" customHeight="1">
      <c r="B60" s="297" t="s">
        <v>95</v>
      </c>
      <c r="C60" s="298"/>
      <c r="D60" s="302"/>
      <c r="E60" s="303"/>
      <c r="F60" s="62" t="s">
        <v>92</v>
      </c>
      <c r="G60" s="303"/>
      <c r="H60" s="303"/>
      <c r="I60" s="63" t="s">
        <v>93</v>
      </c>
      <c r="J60" s="49" t="s">
        <v>96</v>
      </c>
    </row>
    <row r="61" spans="1:15" s="48" customFormat="1" ht="30" customHeight="1">
      <c r="B61" s="297" t="s">
        <v>97</v>
      </c>
      <c r="C61" s="298"/>
      <c r="D61" s="302"/>
      <c r="E61" s="303"/>
      <c r="F61" s="62" t="s">
        <v>92</v>
      </c>
      <c r="G61" s="303"/>
      <c r="H61" s="303"/>
      <c r="I61" s="63" t="s">
        <v>93</v>
      </c>
      <c r="J61" s="48" t="s">
        <v>98</v>
      </c>
    </row>
    <row r="62" spans="1:15" s="48" customFormat="1" ht="30" customHeight="1">
      <c r="A62" s="50"/>
      <c r="B62" s="297" t="s">
        <v>99</v>
      </c>
      <c r="C62" s="298"/>
      <c r="D62" s="64" t="s">
        <v>100</v>
      </c>
      <c r="E62" s="65"/>
      <c r="F62" s="65"/>
      <c r="G62" s="65"/>
      <c r="H62" s="65"/>
      <c r="I62" s="66"/>
      <c r="J62" s="294" t="s">
        <v>105</v>
      </c>
      <c r="K62" s="294"/>
      <c r="L62" s="294"/>
      <c r="M62" s="294"/>
      <c r="N62" s="294"/>
    </row>
    <row r="63" spans="1:15" s="48" customFormat="1" ht="30" customHeight="1">
      <c r="A63" s="50"/>
      <c r="B63" s="299"/>
      <c r="C63" s="300"/>
      <c r="D63" s="295"/>
      <c r="E63" s="295"/>
      <c r="F63" s="295"/>
      <c r="G63" s="295"/>
      <c r="H63" s="295"/>
      <c r="I63" s="296"/>
      <c r="J63" s="301" t="s">
        <v>107</v>
      </c>
      <c r="K63" s="294"/>
      <c r="L63" s="294"/>
      <c r="M63" s="294"/>
      <c r="N63" s="294"/>
    </row>
    <row r="64" spans="1:15" s="48" customFormat="1" ht="30" customHeight="1">
      <c r="B64" s="51"/>
      <c r="C64" s="51"/>
      <c r="D64" s="51"/>
      <c r="E64" s="51"/>
      <c r="F64" s="51"/>
      <c r="G64" s="51"/>
      <c r="H64" s="51"/>
      <c r="I64" s="51"/>
    </row>
    <row r="65" spans="2:18" s="48" customFormat="1" ht="24" customHeight="1">
      <c r="B65" s="288" t="s">
        <v>174</v>
      </c>
      <c r="C65" s="289"/>
      <c r="D65" s="285" t="s">
        <v>101</v>
      </c>
      <c r="E65" s="188"/>
      <c r="F65" s="144" t="s">
        <v>162</v>
      </c>
      <c r="G65" s="188"/>
      <c r="H65" s="144" t="s">
        <v>163</v>
      </c>
      <c r="I65" s="188"/>
      <c r="J65" s="144" t="s">
        <v>172</v>
      </c>
      <c r="K65" s="191"/>
      <c r="L65" s="145" t="s">
        <v>173</v>
      </c>
    </row>
    <row r="66" spans="2:18" s="48" customFormat="1" ht="24" customHeight="1">
      <c r="B66" s="290"/>
      <c r="C66" s="291"/>
      <c r="D66" s="287"/>
      <c r="E66" s="189"/>
      <c r="F66" s="146" t="s">
        <v>162</v>
      </c>
      <c r="G66" s="189"/>
      <c r="H66" s="146" t="s">
        <v>163</v>
      </c>
      <c r="I66" s="189"/>
      <c r="J66" s="146" t="s">
        <v>172</v>
      </c>
      <c r="K66" s="192"/>
      <c r="L66" s="147" t="s">
        <v>173</v>
      </c>
    </row>
    <row r="67" spans="2:18" s="48" customFormat="1" ht="24" customHeight="1">
      <c r="B67" s="290"/>
      <c r="C67" s="291"/>
      <c r="D67" s="286"/>
      <c r="E67" s="190"/>
      <c r="F67" s="148" t="s">
        <v>162</v>
      </c>
      <c r="G67" s="190"/>
      <c r="H67" s="148" t="s">
        <v>163</v>
      </c>
      <c r="I67" s="190"/>
      <c r="J67" s="148" t="s">
        <v>172</v>
      </c>
      <c r="K67" s="193"/>
      <c r="L67" s="149" t="s">
        <v>173</v>
      </c>
    </row>
    <row r="68" spans="2:18" s="48" customFormat="1" ht="24" customHeight="1">
      <c r="B68" s="290"/>
      <c r="C68" s="291"/>
      <c r="D68" s="285" t="s">
        <v>102</v>
      </c>
      <c r="E68" s="188"/>
      <c r="F68" s="144" t="s">
        <v>162</v>
      </c>
      <c r="G68" s="188"/>
      <c r="H68" s="144" t="s">
        <v>163</v>
      </c>
      <c r="I68" s="188"/>
      <c r="J68" s="144" t="s">
        <v>172</v>
      </c>
      <c r="K68" s="191"/>
      <c r="L68" s="145" t="s">
        <v>173</v>
      </c>
    </row>
    <row r="69" spans="2:18" s="48" customFormat="1" ht="24" customHeight="1">
      <c r="B69" s="290"/>
      <c r="C69" s="291"/>
      <c r="D69" s="286"/>
      <c r="E69" s="190"/>
      <c r="F69" s="148" t="s">
        <v>162</v>
      </c>
      <c r="G69" s="190"/>
      <c r="H69" s="148" t="s">
        <v>163</v>
      </c>
      <c r="I69" s="190"/>
      <c r="J69" s="148" t="s">
        <v>172</v>
      </c>
      <c r="K69" s="193"/>
      <c r="L69" s="149" t="s">
        <v>173</v>
      </c>
      <c r="M69" s="150"/>
      <c r="N69" s="143"/>
      <c r="O69" s="143"/>
      <c r="P69" s="143"/>
      <c r="Q69" s="143"/>
      <c r="R69" s="143"/>
    </row>
    <row r="70" spans="2:18" s="48" customFormat="1" ht="24" customHeight="1">
      <c r="B70" s="290"/>
      <c r="C70" s="291"/>
      <c r="D70" s="285" t="s">
        <v>103</v>
      </c>
      <c r="E70" s="188"/>
      <c r="F70" s="144" t="s">
        <v>162</v>
      </c>
      <c r="G70" s="188"/>
      <c r="H70" s="144" t="s">
        <v>163</v>
      </c>
      <c r="I70" s="188"/>
      <c r="J70" s="144" t="s">
        <v>172</v>
      </c>
      <c r="K70" s="191"/>
      <c r="L70" s="145" t="s">
        <v>173</v>
      </c>
    </row>
    <row r="71" spans="2:18" s="48" customFormat="1" ht="24" customHeight="1">
      <c r="B71" s="290"/>
      <c r="C71" s="291"/>
      <c r="D71" s="287"/>
      <c r="E71" s="189"/>
      <c r="F71" s="146" t="s">
        <v>162</v>
      </c>
      <c r="G71" s="189"/>
      <c r="H71" s="146" t="s">
        <v>163</v>
      </c>
      <c r="I71" s="189"/>
      <c r="J71" s="146" t="s">
        <v>172</v>
      </c>
      <c r="K71" s="192"/>
      <c r="L71" s="147" t="s">
        <v>173</v>
      </c>
    </row>
    <row r="72" spans="2:18" s="48" customFormat="1" ht="24" customHeight="1">
      <c r="B72" s="292"/>
      <c r="C72" s="293"/>
      <c r="D72" s="286"/>
      <c r="E72" s="190"/>
      <c r="F72" s="148" t="s">
        <v>162</v>
      </c>
      <c r="G72" s="190"/>
      <c r="H72" s="148" t="s">
        <v>163</v>
      </c>
      <c r="I72" s="190"/>
      <c r="J72" s="148" t="s">
        <v>172</v>
      </c>
      <c r="K72" s="193"/>
      <c r="L72" s="149" t="s">
        <v>173</v>
      </c>
    </row>
    <row r="73" spans="2:18" s="48" customFormat="1" ht="30" customHeight="1"/>
    <row r="74" spans="2:18" s="48" customFormat="1" ht="30" customHeight="1">
      <c r="B74" s="47" t="s">
        <v>104</v>
      </c>
    </row>
    <row r="75" spans="2:18" s="48" customFormat="1" ht="15" customHeight="1"/>
    <row r="76" spans="2:18" s="48" customFormat="1" ht="30" customHeight="1"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</row>
    <row r="77" spans="2:18" s="48" customFormat="1" ht="30" customHeight="1"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</row>
    <row r="78" spans="2:18" s="48" customFormat="1" ht="30" customHeight="1"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7"/>
    </row>
    <row r="79" spans="2:18" s="48" customFormat="1" ht="30" customHeight="1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/>
    </row>
    <row r="80" spans="2:18" s="48" customFormat="1" ht="30" customHeight="1"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7"/>
    </row>
    <row r="81" spans="2:14" s="48" customFormat="1" ht="30" customHeight="1"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7"/>
    </row>
    <row r="82" spans="2:14" s="48" customFormat="1" ht="30" customHeight="1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60"/>
    </row>
    <row r="83" spans="2:14" s="48" customFormat="1" ht="15" customHeight="1"/>
    <row r="84" spans="2:14" s="47" customFormat="1"/>
    <row r="85" spans="2:14" s="47" customFormat="1"/>
  </sheetData>
  <sheetProtection algorithmName="SHA-512" hashValue="2dwpSYx52hRSFnjvy4H0y3EeLdHuYjbC3AuoeUGPH3OYTK8QglmSbEwVqT+JEsa1gkwIGHRFAQOPnaBfWT3mfw==" saltValue="RcPx+wqGrOVvElXAGhtP5A==" spinCount="100000" sheet="1" objects="1" scenarios="1"/>
  <mergeCells count="107">
    <mergeCell ref="B62:C63"/>
    <mergeCell ref="J62:N62"/>
    <mergeCell ref="D63:I63"/>
    <mergeCell ref="J63:N63"/>
    <mergeCell ref="B65:C72"/>
    <mergeCell ref="D65:D67"/>
    <mergeCell ref="D68:D69"/>
    <mergeCell ref="D70:D72"/>
    <mergeCell ref="B60:C60"/>
    <mergeCell ref="D60:E60"/>
    <mergeCell ref="G60:H60"/>
    <mergeCell ref="B61:C61"/>
    <mergeCell ref="D61:E61"/>
    <mergeCell ref="G61:H61"/>
    <mergeCell ref="M52:N52"/>
    <mergeCell ref="D53:H53"/>
    <mergeCell ref="I53:N53"/>
    <mergeCell ref="B57:N57"/>
    <mergeCell ref="B59:C59"/>
    <mergeCell ref="D59:H59"/>
    <mergeCell ref="I42:I43"/>
    <mergeCell ref="G44:G45"/>
    <mergeCell ref="H44:H45"/>
    <mergeCell ref="I44:I45"/>
    <mergeCell ref="B47:C53"/>
    <mergeCell ref="E52:F52"/>
    <mergeCell ref="I52:J52"/>
    <mergeCell ref="C42:C45"/>
    <mergeCell ref="D42:D45"/>
    <mergeCell ref="E42:E45"/>
    <mergeCell ref="F42:F45"/>
    <mergeCell ref="G42:G43"/>
    <mergeCell ref="H42:H43"/>
    <mergeCell ref="G40:G41"/>
    <mergeCell ref="H40:H41"/>
    <mergeCell ref="I40:I41"/>
    <mergeCell ref="K34:K35"/>
    <mergeCell ref="L34:L35"/>
    <mergeCell ref="G36:G37"/>
    <mergeCell ref="H36:H37"/>
    <mergeCell ref="I36:I37"/>
    <mergeCell ref="I34:I35"/>
    <mergeCell ref="J34:J35"/>
    <mergeCell ref="O26:O27"/>
    <mergeCell ref="G27:H27"/>
    <mergeCell ref="B29:B45"/>
    <mergeCell ref="C29:F29"/>
    <mergeCell ref="C30:C33"/>
    <mergeCell ref="D30:D33"/>
    <mergeCell ref="E30:E33"/>
    <mergeCell ref="F30:F33"/>
    <mergeCell ref="C34:C37"/>
    <mergeCell ref="D34:D37"/>
    <mergeCell ref="C38:C41"/>
    <mergeCell ref="D38:D41"/>
    <mergeCell ref="E38:E41"/>
    <mergeCell ref="F38:F41"/>
    <mergeCell ref="G38:G39"/>
    <mergeCell ref="E34:E37"/>
    <mergeCell ref="F34:F37"/>
    <mergeCell ref="G34:G35"/>
    <mergeCell ref="H34:H35"/>
    <mergeCell ref="H38:H39"/>
    <mergeCell ref="I38:I39"/>
    <mergeCell ref="J38:J39"/>
    <mergeCell ref="K38:K39"/>
    <mergeCell ref="L38:L39"/>
    <mergeCell ref="B26:C27"/>
    <mergeCell ref="G26:H26"/>
    <mergeCell ref="J26:J27"/>
    <mergeCell ref="K26:N27"/>
    <mergeCell ref="M16:N16"/>
    <mergeCell ref="M17:N17"/>
    <mergeCell ref="M18:N18"/>
    <mergeCell ref="C19:C21"/>
    <mergeCell ref="D19:D21"/>
    <mergeCell ref="E19:E21"/>
    <mergeCell ref="F19:F21"/>
    <mergeCell ref="M19:N19"/>
    <mergeCell ref="M20:N20"/>
    <mergeCell ref="M21:N21"/>
    <mergeCell ref="B15:B24"/>
    <mergeCell ref="C15:F15"/>
    <mergeCell ref="C16:C18"/>
    <mergeCell ref="D16:D18"/>
    <mergeCell ref="E16:E18"/>
    <mergeCell ref="F16:F18"/>
    <mergeCell ref="C22:C24"/>
    <mergeCell ref="D22:D24"/>
    <mergeCell ref="E22:E24"/>
    <mergeCell ref="F22:F24"/>
    <mergeCell ref="M22:N22"/>
    <mergeCell ref="M23:N23"/>
    <mergeCell ref="M24:N24"/>
    <mergeCell ref="B1:N1"/>
    <mergeCell ref="J2:L2"/>
    <mergeCell ref="M5:O5"/>
    <mergeCell ref="B8:B13"/>
    <mergeCell ref="C8:D9"/>
    <mergeCell ref="C10:D10"/>
    <mergeCell ref="E10:J10"/>
    <mergeCell ref="C11:D11"/>
    <mergeCell ref="E11:J11"/>
    <mergeCell ref="C12:D12"/>
    <mergeCell ref="C13:D13"/>
    <mergeCell ref="F8:H8"/>
    <mergeCell ref="F9:O9"/>
  </mergeCells>
  <phoneticPr fontId="1"/>
  <dataValidations count="1">
    <dataValidation imeMode="halfAlpha" allowBlank="1" showInputMessage="1" showErrorMessage="1" sqref="I16:I24 K16:K24 N24 N16 N18:N19 N21:N22 M16:M24 E12:N13 F7 H7 J7 L7 N7" xr:uid="{9F4A6F8F-6286-4A67-AB4B-1CF4D283752E}"/>
  </dataValidations>
  <pageMargins left="0.70866141732283472" right="0.11811023622047245" top="0.19685039370078741" bottom="0.31496062992125984" header="0.31496062992125984" footer="0.19685039370078741"/>
  <pageSetup paperSize="9" scale="90" orientation="portrait" verticalDpi="0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8</xdr:col>
                    <xdr:colOff>220980</xdr:colOff>
                    <xdr:row>53</xdr:row>
                    <xdr:rowOff>7620</xdr:rowOff>
                  </from>
                  <to>
                    <xdr:col>11</xdr:col>
                    <xdr:colOff>7620</xdr:colOff>
                    <xdr:row>55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DE93-0178-4154-B74F-4B19A915B7A5}">
  <sheetPr codeName="Sheet7"/>
  <dimension ref="A1:R85"/>
  <sheetViews>
    <sheetView showGridLines="0" showZeros="0" topLeftCell="A46" zoomScaleNormal="100" workbookViewId="0">
      <selection activeCell="M5" sqref="M5:O5"/>
    </sheetView>
  </sheetViews>
  <sheetFormatPr defaultRowHeight="18"/>
  <cols>
    <col min="1" max="1" width="1.5" customWidth="1"/>
    <col min="2" max="2" width="5" customWidth="1"/>
    <col min="3" max="3" width="11.5" customWidth="1"/>
    <col min="4" max="15" width="5.5" customWidth="1"/>
  </cols>
  <sheetData>
    <row r="1" spans="2:15" ht="22.2" customHeight="1">
      <c r="B1" s="254" t="s">
        <v>176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2:15" ht="15.6" customHeight="1">
      <c r="B2" s="1"/>
      <c r="C2" s="1"/>
      <c r="D2" s="1"/>
      <c r="E2" s="1"/>
      <c r="F2" s="1"/>
      <c r="I2" s="1"/>
      <c r="J2" s="264" t="s">
        <v>177</v>
      </c>
      <c r="K2" s="264"/>
      <c r="L2" s="264"/>
      <c r="M2" s="19"/>
      <c r="N2" s="19" t="s">
        <v>171</v>
      </c>
      <c r="O2" s="4"/>
    </row>
    <row r="3" spans="2:15" ht="3" customHeight="1"/>
    <row r="4" spans="2:15">
      <c r="B4" t="s">
        <v>11</v>
      </c>
    </row>
    <row r="5" spans="2:15">
      <c r="B5" t="s">
        <v>4</v>
      </c>
      <c r="L5" s="15" t="s">
        <v>161</v>
      </c>
      <c r="M5" s="263"/>
      <c r="N5" s="263"/>
      <c r="O5" s="263"/>
    </row>
    <row r="6" spans="2:15" ht="6" customHeight="1"/>
    <row r="7" spans="2:15" ht="21" customHeight="1">
      <c r="B7" s="6" t="s">
        <v>14</v>
      </c>
      <c r="C7" s="7"/>
      <c r="D7" s="7"/>
      <c r="E7" s="8" t="s">
        <v>0</v>
      </c>
      <c r="F7" s="95"/>
      <c r="G7" s="8" t="s">
        <v>1</v>
      </c>
      <c r="H7" s="95"/>
      <c r="I7" s="8" t="s">
        <v>2</v>
      </c>
      <c r="J7" s="95"/>
      <c r="K7" s="8" t="s">
        <v>17</v>
      </c>
      <c r="L7" s="95"/>
      <c r="M7" s="8" t="s">
        <v>2</v>
      </c>
      <c r="N7" s="95"/>
      <c r="O7" s="9" t="s">
        <v>3</v>
      </c>
    </row>
    <row r="8" spans="2:15" ht="21" customHeight="1">
      <c r="B8" s="257" t="s">
        <v>12</v>
      </c>
      <c r="C8" s="232" t="s">
        <v>160</v>
      </c>
      <c r="D8" s="233"/>
      <c r="E8" s="15" t="s">
        <v>5</v>
      </c>
      <c r="F8" s="282"/>
      <c r="G8" s="282"/>
      <c r="H8" s="282"/>
      <c r="I8" s="96"/>
      <c r="J8" s="96"/>
      <c r="K8" s="96"/>
      <c r="L8" s="96"/>
      <c r="M8" s="96"/>
      <c r="N8" s="96"/>
      <c r="O8" s="97"/>
    </row>
    <row r="9" spans="2:15" ht="21" customHeight="1">
      <c r="B9" s="258"/>
      <c r="C9" s="234"/>
      <c r="D9" s="235"/>
      <c r="E9" s="98"/>
      <c r="F9" s="255"/>
      <c r="G9" s="255"/>
      <c r="H9" s="255"/>
      <c r="I9" s="255"/>
      <c r="J9" s="255"/>
      <c r="K9" s="255"/>
      <c r="L9" s="255"/>
      <c r="M9" s="255"/>
      <c r="N9" s="255"/>
      <c r="O9" s="384"/>
    </row>
    <row r="10" spans="2:15" ht="12" customHeight="1">
      <c r="B10" s="258"/>
      <c r="C10" s="236" t="s">
        <v>6</v>
      </c>
      <c r="D10" s="237"/>
      <c r="E10" s="256" ph="1"/>
      <c r="F10" s="256"/>
      <c r="G10" s="256"/>
      <c r="H10" s="256"/>
      <c r="I10" s="256"/>
      <c r="J10" s="256"/>
      <c r="O10" s="3"/>
    </row>
    <row r="11" spans="2:15" ht="21" customHeight="1">
      <c r="B11" s="258"/>
      <c r="C11" s="238" t="s">
        <v>7</v>
      </c>
      <c r="D11" s="239"/>
      <c r="E11" s="255"/>
      <c r="F11" s="255"/>
      <c r="G11" s="255"/>
      <c r="H11" s="255"/>
      <c r="I11" s="255"/>
      <c r="J11" s="255"/>
      <c r="K11" s="10" t="s">
        <v>8</v>
      </c>
      <c r="L11" s="10"/>
      <c r="M11" s="10"/>
      <c r="N11" s="10"/>
      <c r="O11" s="11"/>
    </row>
    <row r="12" spans="2:15" ht="21" customHeight="1">
      <c r="B12" s="258"/>
      <c r="C12" s="234" t="s">
        <v>13</v>
      </c>
      <c r="D12" s="235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94"/>
    </row>
    <row r="13" spans="2:15" ht="21" customHeight="1">
      <c r="B13" s="259"/>
      <c r="C13" s="240" t="s">
        <v>18</v>
      </c>
      <c r="D13" s="241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17"/>
    </row>
    <row r="14" spans="2:15" ht="6" customHeight="1">
      <c r="C14" s="2"/>
      <c r="I14" s="18"/>
      <c r="J14" s="18"/>
      <c r="K14" s="18"/>
      <c r="L14" s="18"/>
    </row>
    <row r="15" spans="2:15" ht="18" customHeight="1">
      <c r="B15" s="246" t="s">
        <v>69</v>
      </c>
      <c r="C15" s="279" t="s">
        <v>159</v>
      </c>
      <c r="D15" s="280"/>
      <c r="E15" s="280"/>
      <c r="F15" s="281"/>
      <c r="G15" s="24" t="s">
        <v>70</v>
      </c>
      <c r="H15" s="25"/>
      <c r="I15" s="24" t="s">
        <v>24</v>
      </c>
      <c r="J15" s="25"/>
      <c r="K15" s="21" t="s">
        <v>25</v>
      </c>
      <c r="L15" s="21"/>
      <c r="M15" s="24" t="s">
        <v>23</v>
      </c>
      <c r="N15" s="25"/>
      <c r="O15" s="25"/>
    </row>
    <row r="16" spans="2:15" ht="18" customHeight="1">
      <c r="B16" s="249"/>
      <c r="C16" s="207"/>
      <c r="D16" s="210" t="s">
        <v>2</v>
      </c>
      <c r="E16" s="212"/>
      <c r="F16" s="215" t="s">
        <v>3</v>
      </c>
      <c r="G16" s="6" t="s">
        <v>9</v>
      </c>
      <c r="H16" s="22"/>
      <c r="I16" s="103"/>
      <c r="J16" s="9" t="s">
        <v>10</v>
      </c>
      <c r="K16" s="106"/>
      <c r="L16" s="8" t="s">
        <v>10</v>
      </c>
      <c r="M16" s="229">
        <f>SUM(I16+K16)</f>
        <v>0</v>
      </c>
      <c r="N16" s="230"/>
      <c r="O16" s="9" t="s">
        <v>10</v>
      </c>
    </row>
    <row r="17" spans="2:15" ht="18" customHeight="1">
      <c r="B17" s="249"/>
      <c r="C17" s="208"/>
      <c r="D17" s="211"/>
      <c r="E17" s="213"/>
      <c r="F17" s="216"/>
      <c r="G17" s="79" t="s">
        <v>54</v>
      </c>
      <c r="H17" s="92"/>
      <c r="I17" s="104"/>
      <c r="J17" s="13" t="s">
        <v>10</v>
      </c>
      <c r="K17" s="107"/>
      <c r="L17" s="12" t="s">
        <v>10</v>
      </c>
      <c r="M17" s="276">
        <f>SUM(I17+K17)</f>
        <v>0</v>
      </c>
      <c r="N17" s="277"/>
      <c r="O17" s="13" t="s">
        <v>10</v>
      </c>
    </row>
    <row r="18" spans="2:15" ht="18" customHeight="1">
      <c r="B18" s="249"/>
      <c r="C18" s="209"/>
      <c r="D18" s="205"/>
      <c r="E18" s="214"/>
      <c r="F18" s="206"/>
      <c r="G18" s="80" t="s">
        <v>149</v>
      </c>
      <c r="H18" s="23"/>
      <c r="I18" s="105"/>
      <c r="J18" s="5" t="s">
        <v>10</v>
      </c>
      <c r="K18" s="102"/>
      <c r="L18" s="4" t="s">
        <v>10</v>
      </c>
      <c r="M18" s="204">
        <f>SUM(I18+K18)</f>
        <v>0</v>
      </c>
      <c r="N18" s="205"/>
      <c r="O18" s="5" t="s">
        <v>10</v>
      </c>
    </row>
    <row r="19" spans="2:15" ht="18" customHeight="1">
      <c r="B19" s="249"/>
      <c r="C19" s="207"/>
      <c r="D19" s="210" t="s">
        <v>2</v>
      </c>
      <c r="E19" s="212"/>
      <c r="F19" s="215" t="s">
        <v>3</v>
      </c>
      <c r="G19" s="6" t="s">
        <v>9</v>
      </c>
      <c r="H19" s="22"/>
      <c r="I19" s="103"/>
      <c r="J19" s="9" t="s">
        <v>10</v>
      </c>
      <c r="K19" s="106"/>
      <c r="L19" s="8" t="s">
        <v>10</v>
      </c>
      <c r="M19" s="229">
        <f>SUM(I19+K19)</f>
        <v>0</v>
      </c>
      <c r="N19" s="230"/>
      <c r="O19" s="9" t="s">
        <v>10</v>
      </c>
    </row>
    <row r="20" spans="2:15" ht="18" customHeight="1">
      <c r="B20" s="249"/>
      <c r="C20" s="208"/>
      <c r="D20" s="211"/>
      <c r="E20" s="213"/>
      <c r="F20" s="216"/>
      <c r="G20" s="79" t="s">
        <v>54</v>
      </c>
      <c r="H20" s="92"/>
      <c r="I20" s="104"/>
      <c r="J20" s="13" t="s">
        <v>10</v>
      </c>
      <c r="K20" s="107"/>
      <c r="L20" s="12" t="s">
        <v>10</v>
      </c>
      <c r="M20" s="276">
        <f>SUM(I20+K20)</f>
        <v>0</v>
      </c>
      <c r="N20" s="277"/>
      <c r="O20" s="13" t="s">
        <v>10</v>
      </c>
    </row>
    <row r="21" spans="2:15" ht="18" customHeight="1">
      <c r="B21" s="249"/>
      <c r="C21" s="209"/>
      <c r="D21" s="205"/>
      <c r="E21" s="214"/>
      <c r="F21" s="206"/>
      <c r="G21" s="80" t="s">
        <v>149</v>
      </c>
      <c r="H21" s="23"/>
      <c r="I21" s="105"/>
      <c r="J21" s="5" t="s">
        <v>10</v>
      </c>
      <c r="K21" s="102"/>
      <c r="L21" s="4" t="s">
        <v>10</v>
      </c>
      <c r="M21" s="204">
        <f t="shared" ref="M21" si="0">SUM(I21+K21)</f>
        <v>0</v>
      </c>
      <c r="N21" s="205"/>
      <c r="O21" s="5" t="s">
        <v>10</v>
      </c>
    </row>
    <row r="22" spans="2:15" ht="18" customHeight="1">
      <c r="B22" s="249"/>
      <c r="C22" s="207"/>
      <c r="D22" s="210" t="s">
        <v>2</v>
      </c>
      <c r="E22" s="212"/>
      <c r="F22" s="215" t="s">
        <v>3</v>
      </c>
      <c r="G22" s="6" t="s">
        <v>9</v>
      </c>
      <c r="H22" s="22"/>
      <c r="I22" s="103"/>
      <c r="J22" s="9" t="s">
        <v>10</v>
      </c>
      <c r="K22" s="106"/>
      <c r="L22" s="8" t="s">
        <v>10</v>
      </c>
      <c r="M22" s="229">
        <f>SUM(I22+K22)</f>
        <v>0</v>
      </c>
      <c r="N22" s="230"/>
      <c r="O22" s="9" t="s">
        <v>10</v>
      </c>
    </row>
    <row r="23" spans="2:15" ht="18" customHeight="1">
      <c r="B23" s="249"/>
      <c r="C23" s="208"/>
      <c r="D23" s="211"/>
      <c r="E23" s="213"/>
      <c r="F23" s="216"/>
      <c r="G23" s="79" t="s">
        <v>54</v>
      </c>
      <c r="H23" s="92"/>
      <c r="I23" s="104"/>
      <c r="J23" s="13" t="s">
        <v>10</v>
      </c>
      <c r="K23" s="107"/>
      <c r="L23" s="12" t="s">
        <v>10</v>
      </c>
      <c r="M23" s="276">
        <f>SUM(I23+K23)</f>
        <v>0</v>
      </c>
      <c r="N23" s="277"/>
      <c r="O23" s="13" t="s">
        <v>10</v>
      </c>
    </row>
    <row r="24" spans="2:15" ht="18" customHeight="1">
      <c r="B24" s="247"/>
      <c r="C24" s="209"/>
      <c r="D24" s="205"/>
      <c r="E24" s="214"/>
      <c r="F24" s="206"/>
      <c r="G24" s="80" t="s">
        <v>149</v>
      </c>
      <c r="H24" s="23"/>
      <c r="I24" s="105"/>
      <c r="J24" s="5" t="s">
        <v>10</v>
      </c>
      <c r="K24" s="102"/>
      <c r="L24" s="4" t="s">
        <v>10</v>
      </c>
      <c r="M24" s="204">
        <f t="shared" ref="M24" si="1">SUM(I24+K24)</f>
        <v>0</v>
      </c>
      <c r="N24" s="205"/>
      <c r="O24" s="5" t="s">
        <v>10</v>
      </c>
    </row>
    <row r="25" spans="2:15" ht="6" customHeight="1" thickBot="1">
      <c r="C25" s="18"/>
      <c r="D25" s="18"/>
      <c r="H25" s="18"/>
      <c r="I25" s="18"/>
      <c r="J25" s="18"/>
      <c r="K25" s="18"/>
      <c r="L25" s="18"/>
      <c r="M25" s="18"/>
    </row>
    <row r="26" spans="2:15" ht="22.2" customHeight="1">
      <c r="B26" s="332" t="s">
        <v>117</v>
      </c>
      <c r="C26" s="333"/>
      <c r="D26" s="133" t="s">
        <v>21</v>
      </c>
      <c r="E26" s="134"/>
      <c r="F26" s="135"/>
      <c r="G26" s="318">
        <f>SUM(M16+M19+M22)*3000</f>
        <v>0</v>
      </c>
      <c r="H26" s="319"/>
      <c r="I26" s="83" t="s">
        <v>75</v>
      </c>
      <c r="J26" s="312" t="s">
        <v>26</v>
      </c>
      <c r="K26" s="316">
        <f>SUM(G26:H27)</f>
        <v>0</v>
      </c>
      <c r="L26" s="316"/>
      <c r="M26" s="316"/>
      <c r="N26" s="316"/>
      <c r="O26" s="314" t="s">
        <v>75</v>
      </c>
    </row>
    <row r="27" spans="2:15" ht="22.2" customHeight="1" thickBot="1">
      <c r="B27" s="334"/>
      <c r="C27" s="335"/>
      <c r="D27" s="131" t="s">
        <v>22</v>
      </c>
      <c r="E27" s="132"/>
      <c r="F27" s="136"/>
      <c r="G27" s="320">
        <f>SUM(M17+M20+M23)*1600</f>
        <v>0</v>
      </c>
      <c r="H27" s="321"/>
      <c r="I27" s="84" t="s">
        <v>75</v>
      </c>
      <c r="J27" s="313"/>
      <c r="K27" s="317"/>
      <c r="L27" s="317"/>
      <c r="M27" s="317"/>
      <c r="N27" s="317"/>
      <c r="O27" s="315"/>
    </row>
    <row r="28" spans="2:15" ht="6" customHeight="1">
      <c r="B28" s="67"/>
      <c r="C28" s="15"/>
      <c r="D28" s="15"/>
      <c r="E28" s="26"/>
      <c r="F28" s="26"/>
      <c r="G28" s="15"/>
    </row>
    <row r="29" spans="2:15" ht="14.4" customHeight="1">
      <c r="B29" s="246" t="s">
        <v>110</v>
      </c>
      <c r="C29" s="279" t="s">
        <v>159</v>
      </c>
      <c r="D29" s="280"/>
      <c r="E29" s="280"/>
      <c r="F29" s="281"/>
      <c r="G29" s="24" t="s">
        <v>101</v>
      </c>
      <c r="H29" s="21"/>
      <c r="I29" s="25"/>
      <c r="J29" s="21" t="s">
        <v>102</v>
      </c>
      <c r="K29" s="21"/>
      <c r="L29" s="21"/>
      <c r="M29" s="24" t="s">
        <v>103</v>
      </c>
      <c r="N29" s="21"/>
      <c r="O29" s="25"/>
    </row>
    <row r="30" spans="2:15" ht="14.4" customHeight="1">
      <c r="B30" s="249"/>
      <c r="C30" s="308"/>
      <c r="D30" s="210" t="s">
        <v>162</v>
      </c>
      <c r="E30" s="307"/>
      <c r="F30" s="215" t="s">
        <v>163</v>
      </c>
      <c r="G30" s="27"/>
      <c r="H30" s="18"/>
      <c r="I30" s="28"/>
      <c r="J30" s="27"/>
      <c r="K30" s="18"/>
      <c r="L30" s="28"/>
      <c r="M30" s="69" t="s">
        <v>9</v>
      </c>
      <c r="N30" s="95"/>
      <c r="O30" s="73" t="s">
        <v>111</v>
      </c>
    </row>
    <row r="31" spans="2:15" ht="15" customHeight="1">
      <c r="B31" s="249"/>
      <c r="C31" s="309"/>
      <c r="D31" s="211"/>
      <c r="E31" s="311"/>
      <c r="F31" s="216"/>
      <c r="G31" s="30"/>
      <c r="I31" s="3"/>
      <c r="J31" s="30"/>
      <c r="L31" s="3"/>
      <c r="M31" s="74" t="s">
        <v>54</v>
      </c>
      <c r="N31" s="101"/>
      <c r="O31" s="75" t="s">
        <v>111</v>
      </c>
    </row>
    <row r="32" spans="2:15" ht="14.4" customHeight="1">
      <c r="B32" s="249"/>
      <c r="C32" s="309"/>
      <c r="D32" s="211"/>
      <c r="E32" s="311"/>
      <c r="F32" s="216"/>
      <c r="G32" s="30"/>
      <c r="I32" s="3"/>
      <c r="J32" s="30"/>
      <c r="L32" s="3"/>
      <c r="M32" s="72" t="s">
        <v>114</v>
      </c>
      <c r="N32" s="98"/>
      <c r="O32" s="75" t="s">
        <v>111</v>
      </c>
    </row>
    <row r="33" spans="2:15" ht="14.4" customHeight="1">
      <c r="B33" s="249"/>
      <c r="C33" s="310"/>
      <c r="D33" s="205"/>
      <c r="E33" s="283"/>
      <c r="F33" s="206"/>
      <c r="G33" s="29"/>
      <c r="I33" s="3"/>
      <c r="J33" s="4"/>
      <c r="L33" s="3"/>
      <c r="M33" s="70" t="s">
        <v>115</v>
      </c>
      <c r="N33" s="96"/>
      <c r="O33" s="16" t="s">
        <v>111</v>
      </c>
    </row>
    <row r="34" spans="2:15" ht="14.4" customHeight="1">
      <c r="B34" s="249"/>
      <c r="C34" s="308"/>
      <c r="D34" s="210" t="s">
        <v>162</v>
      </c>
      <c r="E34" s="307"/>
      <c r="F34" s="215" t="s">
        <v>163</v>
      </c>
      <c r="G34" s="305" t="s">
        <v>116</v>
      </c>
      <c r="H34" s="307"/>
      <c r="I34" s="215" t="s">
        <v>111</v>
      </c>
      <c r="J34" s="305" t="s">
        <v>116</v>
      </c>
      <c r="K34" s="307"/>
      <c r="L34" s="215" t="s">
        <v>111</v>
      </c>
      <c r="M34" s="69" t="s">
        <v>9</v>
      </c>
      <c r="N34" s="95"/>
      <c r="O34" s="73" t="s">
        <v>111</v>
      </c>
    </row>
    <row r="35" spans="2:15" ht="14.4" customHeight="1">
      <c r="B35" s="249"/>
      <c r="C35" s="309"/>
      <c r="D35" s="211"/>
      <c r="E35" s="311"/>
      <c r="F35" s="216"/>
      <c r="G35" s="306"/>
      <c r="H35" s="255"/>
      <c r="I35" s="304"/>
      <c r="J35" s="306"/>
      <c r="K35" s="255"/>
      <c r="L35" s="304"/>
      <c r="M35" s="74" t="s">
        <v>54</v>
      </c>
      <c r="N35" s="101"/>
      <c r="O35" s="75" t="s">
        <v>111</v>
      </c>
    </row>
    <row r="36" spans="2:15" ht="14.4" customHeight="1">
      <c r="B36" s="249"/>
      <c r="C36" s="309"/>
      <c r="D36" s="211"/>
      <c r="E36" s="311"/>
      <c r="F36" s="216"/>
      <c r="G36" s="272" t="s">
        <v>114</v>
      </c>
      <c r="H36" s="282"/>
      <c r="I36" s="342" t="s">
        <v>111</v>
      </c>
      <c r="J36" s="72" t="s">
        <v>114</v>
      </c>
      <c r="K36" s="98"/>
      <c r="L36" s="20" t="s">
        <v>111</v>
      </c>
      <c r="M36" s="72" t="s">
        <v>114</v>
      </c>
      <c r="N36" s="98"/>
      <c r="O36" s="75" t="s">
        <v>111</v>
      </c>
    </row>
    <row r="37" spans="2:15" ht="14.4" customHeight="1">
      <c r="B37" s="249"/>
      <c r="C37" s="310"/>
      <c r="D37" s="205"/>
      <c r="E37" s="283"/>
      <c r="F37" s="206"/>
      <c r="G37" s="284"/>
      <c r="H37" s="283"/>
      <c r="I37" s="206"/>
      <c r="J37" s="70" t="s">
        <v>115</v>
      </c>
      <c r="K37" s="100"/>
      <c r="L37" s="16" t="s">
        <v>111</v>
      </c>
      <c r="M37" s="70" t="s">
        <v>115</v>
      </c>
      <c r="N37" s="96"/>
      <c r="O37" s="16" t="s">
        <v>111</v>
      </c>
    </row>
    <row r="38" spans="2:15" ht="14.4" customHeight="1">
      <c r="B38" s="249"/>
      <c r="C38" s="308"/>
      <c r="D38" s="210" t="s">
        <v>162</v>
      </c>
      <c r="E38" s="307"/>
      <c r="F38" s="215" t="s">
        <v>163</v>
      </c>
      <c r="G38" s="305" t="s">
        <v>116</v>
      </c>
      <c r="H38" s="307"/>
      <c r="I38" s="215" t="s">
        <v>111</v>
      </c>
      <c r="J38" s="305" t="s">
        <v>116</v>
      </c>
      <c r="K38" s="307"/>
      <c r="L38" s="215" t="s">
        <v>111</v>
      </c>
      <c r="M38" s="69" t="s">
        <v>9</v>
      </c>
      <c r="N38" s="95"/>
      <c r="O38" s="73" t="s">
        <v>111</v>
      </c>
    </row>
    <row r="39" spans="2:15" ht="14.4" customHeight="1">
      <c r="B39" s="249"/>
      <c r="C39" s="309"/>
      <c r="D39" s="211"/>
      <c r="E39" s="311"/>
      <c r="F39" s="216"/>
      <c r="G39" s="306"/>
      <c r="H39" s="255"/>
      <c r="I39" s="304"/>
      <c r="J39" s="306"/>
      <c r="K39" s="255"/>
      <c r="L39" s="304"/>
      <c r="M39" s="74" t="s">
        <v>54</v>
      </c>
      <c r="N39" s="101"/>
      <c r="O39" s="75" t="s">
        <v>111</v>
      </c>
    </row>
    <row r="40" spans="2:15" ht="14.4" customHeight="1">
      <c r="B40" s="249"/>
      <c r="C40" s="309"/>
      <c r="D40" s="211"/>
      <c r="E40" s="311"/>
      <c r="F40" s="216"/>
      <c r="G40" s="272" t="s">
        <v>114</v>
      </c>
      <c r="H40" s="282"/>
      <c r="I40" s="342" t="s">
        <v>111</v>
      </c>
      <c r="J40" s="72" t="s">
        <v>114</v>
      </c>
      <c r="K40" s="98"/>
      <c r="L40" s="20" t="s">
        <v>111</v>
      </c>
      <c r="M40" s="72" t="s">
        <v>114</v>
      </c>
      <c r="N40" s="98"/>
      <c r="O40" s="75" t="s">
        <v>111</v>
      </c>
    </row>
    <row r="41" spans="2:15" ht="14.4" customHeight="1">
      <c r="B41" s="249"/>
      <c r="C41" s="310"/>
      <c r="D41" s="205"/>
      <c r="E41" s="283"/>
      <c r="F41" s="206"/>
      <c r="G41" s="284"/>
      <c r="H41" s="283"/>
      <c r="I41" s="206"/>
      <c r="J41" s="70" t="s">
        <v>115</v>
      </c>
      <c r="K41" s="100"/>
      <c r="L41" s="16" t="s">
        <v>111</v>
      </c>
      <c r="M41" s="70" t="s">
        <v>115</v>
      </c>
      <c r="N41" s="96"/>
      <c r="O41" s="16" t="s">
        <v>111</v>
      </c>
    </row>
    <row r="42" spans="2:15" ht="14.4" customHeight="1">
      <c r="B42" s="249"/>
      <c r="C42" s="308"/>
      <c r="D42" s="210" t="s">
        <v>162</v>
      </c>
      <c r="E42" s="307"/>
      <c r="F42" s="215" t="s">
        <v>163</v>
      </c>
      <c r="G42" s="305" t="s">
        <v>116</v>
      </c>
      <c r="H42" s="307"/>
      <c r="I42" s="215" t="s">
        <v>111</v>
      </c>
      <c r="J42" s="68"/>
      <c r="K42" s="18"/>
      <c r="L42" s="28"/>
      <c r="M42" s="68"/>
      <c r="N42" s="18"/>
      <c r="O42" s="28"/>
    </row>
    <row r="43" spans="2:15" ht="14.4" customHeight="1">
      <c r="B43" s="249"/>
      <c r="C43" s="309"/>
      <c r="D43" s="211"/>
      <c r="E43" s="311"/>
      <c r="F43" s="216"/>
      <c r="G43" s="306"/>
      <c r="H43" s="255"/>
      <c r="I43" s="304"/>
      <c r="J43" s="71"/>
      <c r="L43" s="3"/>
      <c r="M43" s="71"/>
      <c r="O43" s="3"/>
    </row>
    <row r="44" spans="2:15" ht="14.4" customHeight="1">
      <c r="B44" s="249"/>
      <c r="C44" s="309"/>
      <c r="D44" s="211"/>
      <c r="E44" s="311"/>
      <c r="F44" s="216"/>
      <c r="G44" s="272" t="s">
        <v>114</v>
      </c>
      <c r="H44" s="282"/>
      <c r="I44" s="342" t="s">
        <v>111</v>
      </c>
      <c r="J44" s="71"/>
      <c r="L44" s="3"/>
      <c r="M44" s="71"/>
      <c r="O44" s="3"/>
    </row>
    <row r="45" spans="2:15" ht="14.4" customHeight="1">
      <c r="B45" s="247"/>
      <c r="C45" s="310"/>
      <c r="D45" s="205"/>
      <c r="E45" s="283"/>
      <c r="F45" s="206"/>
      <c r="G45" s="284"/>
      <c r="H45" s="283"/>
      <c r="I45" s="206"/>
      <c r="J45" s="70"/>
      <c r="K45" s="4"/>
      <c r="L45" s="5"/>
      <c r="M45" s="70"/>
      <c r="N45" s="4"/>
      <c r="O45" s="5"/>
    </row>
    <row r="46" spans="2:15" ht="6.6" customHeight="1" thickBot="1">
      <c r="B46" s="67"/>
      <c r="C46" s="15"/>
      <c r="D46" s="15"/>
      <c r="E46" s="15"/>
      <c r="F46" s="76"/>
      <c r="G46" s="15"/>
      <c r="H46" s="15"/>
      <c r="I46" s="77"/>
      <c r="L46" s="77"/>
      <c r="O46" s="15"/>
    </row>
    <row r="47" spans="2:15" ht="14.4" customHeight="1">
      <c r="B47" s="326" t="s">
        <v>118</v>
      </c>
      <c r="C47" s="327"/>
      <c r="D47" s="140" t="s">
        <v>101</v>
      </c>
      <c r="E47" s="128"/>
      <c r="F47" s="128"/>
      <c r="G47" s="128"/>
      <c r="H47" s="128" t="s">
        <v>102</v>
      </c>
      <c r="I47" s="128"/>
      <c r="J47" s="128"/>
      <c r="K47" s="128"/>
      <c r="L47" s="128" t="s">
        <v>103</v>
      </c>
      <c r="M47" s="128"/>
      <c r="N47" s="128"/>
      <c r="O47" s="129"/>
    </row>
    <row r="48" spans="2:15" ht="14.4" customHeight="1">
      <c r="B48" s="328"/>
      <c r="C48" s="329"/>
      <c r="D48" s="141" t="s">
        <v>164</v>
      </c>
      <c r="E48" s="120">
        <v>670</v>
      </c>
      <c r="F48" s="127">
        <f>(H34+H38+H42)*E48</f>
        <v>0</v>
      </c>
      <c r="G48" s="125" t="s">
        <v>75</v>
      </c>
      <c r="H48" s="123" t="s">
        <v>164</v>
      </c>
      <c r="I48" s="120">
        <v>670</v>
      </c>
      <c r="J48" s="126">
        <f>SUM(K34+K38)*I48</f>
        <v>0</v>
      </c>
      <c r="K48" s="125" t="s">
        <v>75</v>
      </c>
      <c r="L48" s="123" t="s">
        <v>167</v>
      </c>
      <c r="M48" s="122">
        <v>1100</v>
      </c>
      <c r="N48" s="126">
        <f>SUM(N30+N34+N38)*M48</f>
        <v>0</v>
      </c>
      <c r="O48" s="130" t="s">
        <v>75</v>
      </c>
    </row>
    <row r="49" spans="1:15" ht="14.4" customHeight="1">
      <c r="B49" s="328"/>
      <c r="C49" s="329"/>
      <c r="D49" s="141" t="s">
        <v>165</v>
      </c>
      <c r="E49" s="120">
        <v>660</v>
      </c>
      <c r="F49" s="127">
        <f>SUM(H36+H40+H44)*E49</f>
        <v>0</v>
      </c>
      <c r="G49" s="125" t="s">
        <v>75</v>
      </c>
      <c r="H49" s="123" t="s">
        <v>165</v>
      </c>
      <c r="I49" s="120">
        <v>660</v>
      </c>
      <c r="J49" s="126">
        <f>SUM(K36+K40)*I49</f>
        <v>0</v>
      </c>
      <c r="K49" s="125" t="s">
        <v>75</v>
      </c>
      <c r="L49" s="123" t="s">
        <v>168</v>
      </c>
      <c r="M49" s="122">
        <v>670</v>
      </c>
      <c r="N49" s="126">
        <f>SUM(N31+N35+N39)*M49</f>
        <v>0</v>
      </c>
      <c r="O49" s="130" t="s">
        <v>75</v>
      </c>
    </row>
    <row r="50" spans="1:15" ht="14.4" customHeight="1">
      <c r="B50" s="328"/>
      <c r="C50" s="329"/>
      <c r="D50" s="118"/>
      <c r="E50" s="121"/>
      <c r="F50" s="127"/>
      <c r="G50" s="125"/>
      <c r="H50" s="123" t="s">
        <v>166</v>
      </c>
      <c r="I50" s="122">
        <v>1580</v>
      </c>
      <c r="J50" s="126">
        <f>SUM(K37+K41)*I50</f>
        <v>0</v>
      </c>
      <c r="K50" s="125" t="s">
        <v>75</v>
      </c>
      <c r="L50" s="123" t="s">
        <v>169</v>
      </c>
      <c r="M50" s="122">
        <v>660</v>
      </c>
      <c r="N50" s="126">
        <f>SUM(N32+N36+N40)*M50</f>
        <v>0</v>
      </c>
      <c r="O50" s="130" t="s">
        <v>75</v>
      </c>
    </row>
    <row r="51" spans="1:15" ht="14.4" customHeight="1">
      <c r="B51" s="328"/>
      <c r="C51" s="329"/>
      <c r="D51" s="118"/>
      <c r="E51" s="121"/>
      <c r="F51" s="127"/>
      <c r="G51" s="125"/>
      <c r="H51" s="124"/>
      <c r="I51" s="121"/>
      <c r="J51" s="126"/>
      <c r="K51" s="125"/>
      <c r="L51" s="123" t="s">
        <v>166</v>
      </c>
      <c r="M51" s="122">
        <v>1580</v>
      </c>
      <c r="N51" s="126">
        <f>SUM(N33+N37+N41)*M51</f>
        <v>0</v>
      </c>
      <c r="O51" s="130" t="s">
        <v>75</v>
      </c>
    </row>
    <row r="52" spans="1:15" ht="14.4" customHeight="1">
      <c r="B52" s="328"/>
      <c r="C52" s="329"/>
      <c r="D52" s="142" t="s">
        <v>122</v>
      </c>
      <c r="E52" s="324">
        <f>SUM(F48:F49)</f>
        <v>0</v>
      </c>
      <c r="F52" s="325"/>
      <c r="G52" s="151" t="s">
        <v>75</v>
      </c>
      <c r="H52" s="119" t="s">
        <v>123</v>
      </c>
      <c r="I52" s="336">
        <f>SUM(J48:J50)</f>
        <v>0</v>
      </c>
      <c r="J52" s="337"/>
      <c r="K52" s="151" t="s">
        <v>75</v>
      </c>
      <c r="L52" s="138" t="s">
        <v>124</v>
      </c>
      <c r="M52" s="338">
        <f>SUM(N48:N51)</f>
        <v>0</v>
      </c>
      <c r="N52" s="337"/>
      <c r="O52" s="139" t="s">
        <v>75</v>
      </c>
    </row>
    <row r="53" spans="1:15" ht="30" customHeight="1" thickBot="1">
      <c r="B53" s="330"/>
      <c r="C53" s="331"/>
      <c r="D53" s="322" t="s">
        <v>125</v>
      </c>
      <c r="E53" s="322"/>
      <c r="F53" s="322"/>
      <c r="G53" s="322"/>
      <c r="H53" s="323"/>
      <c r="I53" s="339">
        <f>SUM(E52+I52+M52)</f>
        <v>0</v>
      </c>
      <c r="J53" s="340"/>
      <c r="K53" s="340"/>
      <c r="L53" s="340"/>
      <c r="M53" s="340"/>
      <c r="N53" s="341"/>
      <c r="O53" s="137" t="s">
        <v>75</v>
      </c>
    </row>
    <row r="54" spans="1:15" ht="6" customHeight="1">
      <c r="B54" s="78"/>
      <c r="F54" s="77"/>
      <c r="I54" s="76"/>
      <c r="L54" s="77"/>
    </row>
    <row r="55" spans="1:15">
      <c r="B55" t="s">
        <v>91</v>
      </c>
    </row>
    <row r="56" spans="1:15" s="47" customFormat="1"/>
    <row r="57" spans="1:15" ht="22.2" customHeight="1">
      <c r="B57" s="254" t="s">
        <v>175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</row>
    <row r="58" spans="1:15" s="48" customFormat="1" ht="15" customHeight="1"/>
    <row r="59" spans="1:15" s="48" customFormat="1" ht="30" customHeight="1">
      <c r="B59" s="297" t="s">
        <v>94</v>
      </c>
      <c r="C59" s="298"/>
      <c r="D59" s="302">
        <f>E11</f>
        <v>0</v>
      </c>
      <c r="E59" s="303"/>
      <c r="F59" s="303"/>
      <c r="G59" s="303"/>
      <c r="H59" s="303"/>
      <c r="I59" s="61" t="s">
        <v>8</v>
      </c>
      <c r="J59" s="49"/>
    </row>
    <row r="60" spans="1:15" s="48" customFormat="1" ht="30" customHeight="1">
      <c r="B60" s="297" t="s">
        <v>95</v>
      </c>
      <c r="C60" s="298"/>
      <c r="D60" s="302"/>
      <c r="E60" s="303"/>
      <c r="F60" s="62" t="s">
        <v>92</v>
      </c>
      <c r="G60" s="303"/>
      <c r="H60" s="303"/>
      <c r="I60" s="63" t="s">
        <v>93</v>
      </c>
      <c r="J60" s="49" t="s">
        <v>96</v>
      </c>
    </row>
    <row r="61" spans="1:15" s="48" customFormat="1" ht="30" customHeight="1">
      <c r="B61" s="297" t="s">
        <v>97</v>
      </c>
      <c r="C61" s="298"/>
      <c r="D61" s="302"/>
      <c r="E61" s="303"/>
      <c r="F61" s="62" t="s">
        <v>92</v>
      </c>
      <c r="G61" s="303"/>
      <c r="H61" s="303"/>
      <c r="I61" s="63" t="s">
        <v>93</v>
      </c>
      <c r="J61" s="48" t="s">
        <v>98</v>
      </c>
    </row>
    <row r="62" spans="1:15" s="48" customFormat="1" ht="30" customHeight="1">
      <c r="A62" s="50"/>
      <c r="B62" s="297" t="s">
        <v>99</v>
      </c>
      <c r="C62" s="298"/>
      <c r="D62" s="64" t="s">
        <v>100</v>
      </c>
      <c r="E62" s="65"/>
      <c r="F62" s="65"/>
      <c r="G62" s="65"/>
      <c r="H62" s="65"/>
      <c r="I62" s="66"/>
      <c r="J62" s="294" t="s">
        <v>105</v>
      </c>
      <c r="K62" s="294"/>
      <c r="L62" s="294"/>
      <c r="M62" s="294"/>
      <c r="N62" s="294"/>
    </row>
    <row r="63" spans="1:15" s="48" customFormat="1" ht="30" customHeight="1">
      <c r="A63" s="50"/>
      <c r="B63" s="299"/>
      <c r="C63" s="300"/>
      <c r="D63" s="295"/>
      <c r="E63" s="295"/>
      <c r="F63" s="295"/>
      <c r="G63" s="295"/>
      <c r="H63" s="295"/>
      <c r="I63" s="296"/>
      <c r="J63" s="301" t="s">
        <v>107</v>
      </c>
      <c r="K63" s="294"/>
      <c r="L63" s="294"/>
      <c r="M63" s="294"/>
      <c r="N63" s="294"/>
    </row>
    <row r="64" spans="1:15" s="48" customFormat="1" ht="30" customHeight="1">
      <c r="B64" s="51"/>
      <c r="C64" s="51"/>
      <c r="D64" s="51"/>
      <c r="E64" s="51"/>
      <c r="F64" s="51"/>
      <c r="G64" s="51"/>
      <c r="H64" s="51"/>
      <c r="I64" s="51"/>
    </row>
    <row r="65" spans="2:18" s="48" customFormat="1" ht="24" customHeight="1">
      <c r="B65" s="288" t="s">
        <v>174</v>
      </c>
      <c r="C65" s="289"/>
      <c r="D65" s="285" t="s">
        <v>101</v>
      </c>
      <c r="E65" s="188"/>
      <c r="F65" s="144" t="s">
        <v>162</v>
      </c>
      <c r="G65" s="188"/>
      <c r="H65" s="144" t="s">
        <v>163</v>
      </c>
      <c r="I65" s="188"/>
      <c r="J65" s="144" t="s">
        <v>172</v>
      </c>
      <c r="K65" s="191"/>
      <c r="L65" s="145" t="s">
        <v>173</v>
      </c>
    </row>
    <row r="66" spans="2:18" s="48" customFormat="1" ht="24" customHeight="1">
      <c r="B66" s="290"/>
      <c r="C66" s="291"/>
      <c r="D66" s="287"/>
      <c r="E66" s="189"/>
      <c r="F66" s="146" t="s">
        <v>162</v>
      </c>
      <c r="G66" s="189"/>
      <c r="H66" s="146" t="s">
        <v>163</v>
      </c>
      <c r="I66" s="189"/>
      <c r="J66" s="146" t="s">
        <v>172</v>
      </c>
      <c r="K66" s="192"/>
      <c r="L66" s="147" t="s">
        <v>173</v>
      </c>
    </row>
    <row r="67" spans="2:18" s="48" customFormat="1" ht="24" customHeight="1">
      <c r="B67" s="290"/>
      <c r="C67" s="291"/>
      <c r="D67" s="286"/>
      <c r="E67" s="190"/>
      <c r="F67" s="148" t="s">
        <v>162</v>
      </c>
      <c r="G67" s="190"/>
      <c r="H67" s="148" t="s">
        <v>163</v>
      </c>
      <c r="I67" s="190"/>
      <c r="J67" s="148" t="s">
        <v>172</v>
      </c>
      <c r="K67" s="193"/>
      <c r="L67" s="149" t="s">
        <v>173</v>
      </c>
    </row>
    <row r="68" spans="2:18" s="48" customFormat="1" ht="24" customHeight="1">
      <c r="B68" s="290"/>
      <c r="C68" s="291"/>
      <c r="D68" s="285" t="s">
        <v>102</v>
      </c>
      <c r="E68" s="188"/>
      <c r="F68" s="144" t="s">
        <v>162</v>
      </c>
      <c r="G68" s="188"/>
      <c r="H68" s="144" t="s">
        <v>163</v>
      </c>
      <c r="I68" s="188"/>
      <c r="J68" s="144" t="s">
        <v>172</v>
      </c>
      <c r="K68" s="191"/>
      <c r="L68" s="145" t="s">
        <v>173</v>
      </c>
    </row>
    <row r="69" spans="2:18" s="48" customFormat="1" ht="24" customHeight="1">
      <c r="B69" s="290"/>
      <c r="C69" s="291"/>
      <c r="D69" s="286"/>
      <c r="E69" s="190"/>
      <c r="F69" s="148" t="s">
        <v>162</v>
      </c>
      <c r="G69" s="190"/>
      <c r="H69" s="148" t="s">
        <v>163</v>
      </c>
      <c r="I69" s="190"/>
      <c r="J69" s="148" t="s">
        <v>172</v>
      </c>
      <c r="K69" s="193"/>
      <c r="L69" s="149" t="s">
        <v>173</v>
      </c>
      <c r="M69" s="150"/>
      <c r="N69" s="143"/>
      <c r="O69" s="143"/>
      <c r="P69" s="143"/>
      <c r="Q69" s="143"/>
      <c r="R69" s="143"/>
    </row>
    <row r="70" spans="2:18" s="48" customFormat="1" ht="24" customHeight="1">
      <c r="B70" s="290"/>
      <c r="C70" s="291"/>
      <c r="D70" s="285" t="s">
        <v>103</v>
      </c>
      <c r="E70" s="188"/>
      <c r="F70" s="144" t="s">
        <v>162</v>
      </c>
      <c r="G70" s="188"/>
      <c r="H70" s="144" t="s">
        <v>163</v>
      </c>
      <c r="I70" s="188"/>
      <c r="J70" s="144" t="s">
        <v>172</v>
      </c>
      <c r="K70" s="191"/>
      <c r="L70" s="145" t="s">
        <v>173</v>
      </c>
    </row>
    <row r="71" spans="2:18" s="48" customFormat="1" ht="24" customHeight="1">
      <c r="B71" s="290"/>
      <c r="C71" s="291"/>
      <c r="D71" s="287"/>
      <c r="E71" s="189"/>
      <c r="F71" s="146" t="s">
        <v>162</v>
      </c>
      <c r="G71" s="189"/>
      <c r="H71" s="146" t="s">
        <v>163</v>
      </c>
      <c r="I71" s="189"/>
      <c r="J71" s="146" t="s">
        <v>172</v>
      </c>
      <c r="K71" s="192"/>
      <c r="L71" s="147" t="s">
        <v>173</v>
      </c>
    </row>
    <row r="72" spans="2:18" s="48" customFormat="1" ht="24" customHeight="1">
      <c r="B72" s="292"/>
      <c r="C72" s="293"/>
      <c r="D72" s="286"/>
      <c r="E72" s="190"/>
      <c r="F72" s="148" t="s">
        <v>162</v>
      </c>
      <c r="G72" s="190"/>
      <c r="H72" s="148" t="s">
        <v>163</v>
      </c>
      <c r="I72" s="190"/>
      <c r="J72" s="148" t="s">
        <v>172</v>
      </c>
      <c r="K72" s="193"/>
      <c r="L72" s="149" t="s">
        <v>173</v>
      </c>
    </row>
    <row r="73" spans="2:18" s="48" customFormat="1" ht="30" customHeight="1"/>
    <row r="74" spans="2:18" s="48" customFormat="1" ht="30" customHeight="1">
      <c r="B74" s="47" t="s">
        <v>104</v>
      </c>
    </row>
    <row r="75" spans="2:18" s="48" customFormat="1" ht="15" customHeight="1"/>
    <row r="76" spans="2:18" s="48" customFormat="1" ht="30" customHeight="1">
      <c r="B76" s="52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</row>
    <row r="77" spans="2:18" s="48" customFormat="1" ht="30" customHeight="1"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</row>
    <row r="78" spans="2:18" s="48" customFormat="1" ht="30" customHeight="1"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7"/>
    </row>
    <row r="79" spans="2:18" s="48" customFormat="1" ht="30" customHeight="1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/>
    </row>
    <row r="80" spans="2:18" s="48" customFormat="1" ht="30" customHeight="1"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7"/>
    </row>
    <row r="81" spans="2:14" s="48" customFormat="1" ht="30" customHeight="1"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7"/>
    </row>
    <row r="82" spans="2:14" s="48" customFormat="1" ht="30" customHeight="1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60"/>
    </row>
    <row r="83" spans="2:14" s="48" customFormat="1" ht="15" customHeight="1"/>
    <row r="84" spans="2:14" s="47" customFormat="1"/>
    <row r="85" spans="2:14" s="47" customFormat="1"/>
  </sheetData>
  <sheetProtection algorithmName="SHA-512" hashValue="WZKsz0ShfRaUewFLM+TYmmqIRjjReSvSik0WmTEa0YMSwBzmc+A+rvTkbZdJpt32c55dmzHZSeTv8136Z6s3gw==" saltValue="ZUHd4pPWRaXVVArXI/anmQ==" spinCount="100000" sheet="1" objects="1" scenarios="1"/>
  <mergeCells count="107">
    <mergeCell ref="B62:C63"/>
    <mergeCell ref="J62:N62"/>
    <mergeCell ref="D63:I63"/>
    <mergeCell ref="J63:N63"/>
    <mergeCell ref="B65:C72"/>
    <mergeCell ref="D65:D67"/>
    <mergeCell ref="D68:D69"/>
    <mergeCell ref="D70:D72"/>
    <mergeCell ref="B60:C60"/>
    <mergeCell ref="D60:E60"/>
    <mergeCell ref="G60:H60"/>
    <mergeCell ref="B61:C61"/>
    <mergeCell ref="D61:E61"/>
    <mergeCell ref="G61:H61"/>
    <mergeCell ref="M52:N52"/>
    <mergeCell ref="D53:H53"/>
    <mergeCell ref="I53:N53"/>
    <mergeCell ref="B57:N57"/>
    <mergeCell ref="B59:C59"/>
    <mergeCell ref="D59:H59"/>
    <mergeCell ref="I42:I43"/>
    <mergeCell ref="G44:G45"/>
    <mergeCell ref="H44:H45"/>
    <mergeCell ref="I44:I45"/>
    <mergeCell ref="B47:C53"/>
    <mergeCell ref="E52:F52"/>
    <mergeCell ref="I52:J52"/>
    <mergeCell ref="C42:C45"/>
    <mergeCell ref="D42:D45"/>
    <mergeCell ref="E42:E45"/>
    <mergeCell ref="F42:F45"/>
    <mergeCell ref="G42:G43"/>
    <mergeCell ref="H42:H43"/>
    <mergeCell ref="G40:G41"/>
    <mergeCell ref="H40:H41"/>
    <mergeCell ref="I40:I41"/>
    <mergeCell ref="K34:K35"/>
    <mergeCell ref="L34:L35"/>
    <mergeCell ref="G36:G37"/>
    <mergeCell ref="H36:H37"/>
    <mergeCell ref="I36:I37"/>
    <mergeCell ref="I34:I35"/>
    <mergeCell ref="J34:J35"/>
    <mergeCell ref="O26:O27"/>
    <mergeCell ref="G27:H27"/>
    <mergeCell ref="B29:B45"/>
    <mergeCell ref="C29:F29"/>
    <mergeCell ref="C30:C33"/>
    <mergeCell ref="D30:D33"/>
    <mergeCell ref="E30:E33"/>
    <mergeCell ref="F30:F33"/>
    <mergeCell ref="C34:C37"/>
    <mergeCell ref="D34:D37"/>
    <mergeCell ref="C38:C41"/>
    <mergeCell ref="D38:D41"/>
    <mergeCell ref="E38:E41"/>
    <mergeCell ref="F38:F41"/>
    <mergeCell ref="G38:G39"/>
    <mergeCell ref="E34:E37"/>
    <mergeCell ref="F34:F37"/>
    <mergeCell ref="G34:G35"/>
    <mergeCell ref="H34:H35"/>
    <mergeCell ref="H38:H39"/>
    <mergeCell ref="I38:I39"/>
    <mergeCell ref="J38:J39"/>
    <mergeCell ref="K38:K39"/>
    <mergeCell ref="L38:L39"/>
    <mergeCell ref="B26:C27"/>
    <mergeCell ref="G26:H26"/>
    <mergeCell ref="J26:J27"/>
    <mergeCell ref="K26:N27"/>
    <mergeCell ref="M16:N16"/>
    <mergeCell ref="M17:N17"/>
    <mergeCell ref="M18:N18"/>
    <mergeCell ref="C19:C21"/>
    <mergeCell ref="D19:D21"/>
    <mergeCell ref="E19:E21"/>
    <mergeCell ref="F19:F21"/>
    <mergeCell ref="M19:N19"/>
    <mergeCell ref="M20:N20"/>
    <mergeCell ref="M21:N21"/>
    <mergeCell ref="B15:B24"/>
    <mergeCell ref="C15:F15"/>
    <mergeCell ref="C16:C18"/>
    <mergeCell ref="D16:D18"/>
    <mergeCell ref="E16:E18"/>
    <mergeCell ref="F16:F18"/>
    <mergeCell ref="C22:C24"/>
    <mergeCell ref="D22:D24"/>
    <mergeCell ref="E22:E24"/>
    <mergeCell ref="F22:F24"/>
    <mergeCell ref="M22:N22"/>
    <mergeCell ref="M23:N23"/>
    <mergeCell ref="M24:N24"/>
    <mergeCell ref="B1:N1"/>
    <mergeCell ref="J2:L2"/>
    <mergeCell ref="M5:O5"/>
    <mergeCell ref="B8:B13"/>
    <mergeCell ref="C8:D9"/>
    <mergeCell ref="C10:D10"/>
    <mergeCell ref="E10:J10"/>
    <mergeCell ref="C11:D11"/>
    <mergeCell ref="E11:J11"/>
    <mergeCell ref="C12:D12"/>
    <mergeCell ref="C13:D13"/>
    <mergeCell ref="F8:H8"/>
    <mergeCell ref="F9:O9"/>
  </mergeCells>
  <phoneticPr fontId="1"/>
  <dataValidations count="1">
    <dataValidation imeMode="halfAlpha" allowBlank="1" showInputMessage="1" showErrorMessage="1" sqref="I16:I24 K16:K24 N24 N16 N18:N19 N21:N22 M16:M24 E12:N13 F7 H7 J7 L7 N7" xr:uid="{FCFDF09E-021C-4F2B-967A-CB4013594E4A}"/>
  </dataValidations>
  <pageMargins left="0.70866141732283472" right="0.11811023622047245" top="0.19685039370078741" bottom="0.31496062992125984" header="0.31496062992125984" footer="0.19685039370078741"/>
  <pageSetup paperSize="9" scale="90" orientation="portrait" verticalDpi="0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8</xdr:col>
                    <xdr:colOff>297180</xdr:colOff>
                    <xdr:row>53</xdr:row>
                    <xdr:rowOff>22860</xdr:rowOff>
                  </from>
                  <to>
                    <xdr:col>11</xdr:col>
                    <xdr:colOff>83820</xdr:colOff>
                    <xdr:row>55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11D47-C284-449F-8127-27CD6CEE28DF}">
  <sheetPr codeName="Sheet6"/>
  <dimension ref="A1:K17"/>
  <sheetViews>
    <sheetView showGridLines="0" zoomScaleNormal="100" workbookViewId="0">
      <selection activeCell="J11" sqref="J11"/>
    </sheetView>
  </sheetViews>
  <sheetFormatPr defaultColWidth="8.09765625" defaultRowHeight="13.2"/>
  <cols>
    <col min="1" max="1" width="4.5" style="46" customWidth="1"/>
    <col min="2" max="2" width="19.69921875" style="31" customWidth="1"/>
    <col min="3" max="3" width="5.59765625" style="31" customWidth="1"/>
    <col min="4" max="9" width="2.796875" style="31" customWidth="1"/>
    <col min="10" max="10" width="34.8984375" style="31" customWidth="1"/>
    <col min="11" max="11" width="11.09765625" style="31" customWidth="1"/>
    <col min="12" max="16384" width="8.09765625" style="31"/>
  </cols>
  <sheetData>
    <row r="1" spans="1:11" ht="22.5" customHeight="1">
      <c r="A1" s="358" t="s">
        <v>90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22.5" customHeight="1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45" customHeight="1">
      <c r="A3" s="350"/>
      <c r="B3" s="350"/>
      <c r="C3" s="365" t="s">
        <v>213</v>
      </c>
      <c r="D3" s="365"/>
      <c r="E3" s="365"/>
      <c r="F3" s="365"/>
      <c r="G3" s="365"/>
      <c r="H3" s="365"/>
      <c r="I3" s="365"/>
      <c r="J3" s="89"/>
      <c r="K3" s="187" t="s">
        <v>214</v>
      </c>
    </row>
    <row r="4" spans="1:11" s="32" customFormat="1" ht="37.5" customHeight="1">
      <c r="A4" s="351" t="s">
        <v>79</v>
      </c>
      <c r="B4" s="352"/>
      <c r="C4" s="343" t="s">
        <v>80</v>
      </c>
      <c r="D4" s="355" t="s">
        <v>81</v>
      </c>
      <c r="E4" s="356"/>
      <c r="F4" s="356"/>
      <c r="G4" s="356"/>
      <c r="H4" s="356"/>
      <c r="I4" s="357"/>
      <c r="J4" s="343" t="s">
        <v>82</v>
      </c>
      <c r="K4" s="343" t="s">
        <v>83</v>
      </c>
    </row>
    <row r="5" spans="1:11" s="32" customFormat="1" ht="37.5" customHeight="1">
      <c r="A5" s="353"/>
      <c r="B5" s="354"/>
      <c r="C5" s="344"/>
      <c r="D5" s="353" t="s">
        <v>84</v>
      </c>
      <c r="E5" s="368"/>
      <c r="F5" s="369" t="s">
        <v>85</v>
      </c>
      <c r="G5" s="370"/>
      <c r="H5" s="371" t="s">
        <v>86</v>
      </c>
      <c r="I5" s="372"/>
      <c r="J5" s="344"/>
      <c r="K5" s="344"/>
    </row>
    <row r="6" spans="1:11" s="32" customFormat="1" ht="42" customHeight="1">
      <c r="A6" s="33">
        <v>1</v>
      </c>
      <c r="B6" s="34"/>
      <c r="C6" s="35"/>
      <c r="D6" s="345"/>
      <c r="E6" s="346"/>
      <c r="F6" s="347"/>
      <c r="G6" s="346"/>
      <c r="H6" s="348"/>
      <c r="I6" s="349"/>
      <c r="J6" s="36"/>
      <c r="K6" s="34"/>
    </row>
    <row r="7" spans="1:11" s="32" customFormat="1" ht="42" customHeight="1">
      <c r="A7" s="37">
        <v>2</v>
      </c>
      <c r="B7" s="38"/>
      <c r="C7" s="39"/>
      <c r="D7" s="359"/>
      <c r="E7" s="360"/>
      <c r="F7" s="361"/>
      <c r="G7" s="360"/>
      <c r="H7" s="362"/>
      <c r="I7" s="363"/>
      <c r="J7" s="40"/>
      <c r="K7" s="38"/>
    </row>
    <row r="8" spans="1:11" s="32" customFormat="1" ht="42" customHeight="1">
      <c r="A8" s="37">
        <v>3</v>
      </c>
      <c r="B8" s="38"/>
      <c r="C8" s="39"/>
      <c r="D8" s="359"/>
      <c r="E8" s="360"/>
      <c r="F8" s="361"/>
      <c r="G8" s="360"/>
      <c r="H8" s="362"/>
      <c r="I8" s="363"/>
      <c r="J8" s="40"/>
      <c r="K8" s="38"/>
    </row>
    <row r="9" spans="1:11" s="32" customFormat="1" ht="42" customHeight="1">
      <c r="A9" s="37">
        <v>4</v>
      </c>
      <c r="B9" s="38"/>
      <c r="C9" s="39"/>
      <c r="D9" s="359"/>
      <c r="E9" s="360"/>
      <c r="F9" s="361"/>
      <c r="G9" s="360"/>
      <c r="H9" s="362"/>
      <c r="I9" s="363"/>
      <c r="J9" s="40"/>
      <c r="K9" s="38"/>
    </row>
    <row r="10" spans="1:11" s="32" customFormat="1" ht="42" customHeight="1">
      <c r="A10" s="37">
        <v>5</v>
      </c>
      <c r="B10" s="38"/>
      <c r="C10" s="39"/>
      <c r="D10" s="359"/>
      <c r="E10" s="360"/>
      <c r="F10" s="361"/>
      <c r="G10" s="360"/>
      <c r="H10" s="362"/>
      <c r="I10" s="363"/>
      <c r="J10" s="40"/>
      <c r="K10" s="38"/>
    </row>
    <row r="11" spans="1:11" s="32" customFormat="1" ht="42" customHeight="1">
      <c r="A11" s="37">
        <v>6</v>
      </c>
      <c r="B11" s="38"/>
      <c r="C11" s="39"/>
      <c r="D11" s="359"/>
      <c r="E11" s="360"/>
      <c r="F11" s="361"/>
      <c r="G11" s="360"/>
      <c r="H11" s="362"/>
      <c r="I11" s="363"/>
      <c r="J11" s="40"/>
      <c r="K11" s="38"/>
    </row>
    <row r="12" spans="1:11" s="32" customFormat="1" ht="42" customHeight="1">
      <c r="A12" s="37">
        <v>7</v>
      </c>
      <c r="B12" s="38"/>
      <c r="C12" s="39"/>
      <c r="D12" s="359"/>
      <c r="E12" s="360"/>
      <c r="F12" s="361"/>
      <c r="G12" s="360"/>
      <c r="H12" s="362"/>
      <c r="I12" s="363"/>
      <c r="J12" s="40"/>
      <c r="K12" s="38"/>
    </row>
    <row r="13" spans="1:11" s="32" customFormat="1" ht="42" customHeight="1">
      <c r="A13" s="37">
        <v>8</v>
      </c>
      <c r="B13" s="38"/>
      <c r="C13" s="39"/>
      <c r="D13" s="359"/>
      <c r="E13" s="360"/>
      <c r="F13" s="361"/>
      <c r="G13" s="360"/>
      <c r="H13" s="362"/>
      <c r="I13" s="363"/>
      <c r="J13" s="40"/>
      <c r="K13" s="38"/>
    </row>
    <row r="14" spans="1:11" s="32" customFormat="1" ht="42" customHeight="1">
      <c r="A14" s="88">
        <v>9</v>
      </c>
      <c r="B14" s="185"/>
      <c r="C14" s="185"/>
      <c r="D14" s="366"/>
      <c r="E14" s="367"/>
      <c r="F14" s="361"/>
      <c r="G14" s="360"/>
      <c r="H14" s="362"/>
      <c r="I14" s="363"/>
      <c r="J14" s="186"/>
      <c r="K14" s="185"/>
    </row>
    <row r="15" spans="1:11" s="32" customFormat="1" ht="42" customHeight="1">
      <c r="A15" s="355" t="s">
        <v>87</v>
      </c>
      <c r="B15" s="356"/>
      <c r="C15" s="357"/>
      <c r="D15" s="81">
        <f>COUNTIF(D6:E14,"○")+COUNTIF(D6:E14,"〇")</f>
        <v>0</v>
      </c>
      <c r="E15" s="41" t="s">
        <v>88</v>
      </c>
      <c r="F15" s="82">
        <f>COUNTIF(F6:G14,"○")+COUNTIF(F6:G14,"〇")</f>
        <v>0</v>
      </c>
      <c r="G15" s="42" t="s">
        <v>88</v>
      </c>
      <c r="H15" s="81">
        <f>COUNTIF(H6:I14,"○")+COUNTIF(H6:I14,"〇")</f>
        <v>0</v>
      </c>
      <c r="I15" s="43" t="s">
        <v>88</v>
      </c>
      <c r="J15" s="44"/>
      <c r="K15" s="45"/>
    </row>
    <row r="16" spans="1:11" ht="30" customHeight="1">
      <c r="A16" s="364" t="s">
        <v>89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</row>
    <row r="17" ht="30" customHeight="1"/>
  </sheetData>
  <sheetProtection algorithmName="SHA-512" hashValue="juISNval3agUjUxdImCmbjSPfIiTmIACu3ix3K/WNpv9hSxUOwm8oUp1/AMDe09ONWZipwi5ieptkQ1kpjuuuw==" saltValue="5/wtCjAp/5ak/LiciByXJQ==" spinCount="100000" sheet="1" objects="1" scenarios="1"/>
  <mergeCells count="40">
    <mergeCell ref="A15:C15"/>
    <mergeCell ref="A16:K16"/>
    <mergeCell ref="C3:I3"/>
    <mergeCell ref="D14:E14"/>
    <mergeCell ref="F14:G14"/>
    <mergeCell ref="H14:I14"/>
    <mergeCell ref="K4:K5"/>
    <mergeCell ref="D7:E7"/>
    <mergeCell ref="F7:G7"/>
    <mergeCell ref="H7:I7"/>
    <mergeCell ref="D8:E8"/>
    <mergeCell ref="F8:G8"/>
    <mergeCell ref="H8:I8"/>
    <mergeCell ref="D5:E5"/>
    <mergeCell ref="F5:G5"/>
    <mergeCell ref="H5:I5"/>
    <mergeCell ref="A1:K2"/>
    <mergeCell ref="D13:E13"/>
    <mergeCell ref="F13:G13"/>
    <mergeCell ref="H13:I13"/>
    <mergeCell ref="D11:E11"/>
    <mergeCell ref="F11:G11"/>
    <mergeCell ref="H11:I11"/>
    <mergeCell ref="D12:E12"/>
    <mergeCell ref="F12:G12"/>
    <mergeCell ref="H12:I12"/>
    <mergeCell ref="D9:E9"/>
    <mergeCell ref="F9:G9"/>
    <mergeCell ref="H9:I9"/>
    <mergeCell ref="D10:E10"/>
    <mergeCell ref="F10:G10"/>
    <mergeCell ref="H10:I10"/>
    <mergeCell ref="J4:J5"/>
    <mergeCell ref="D6:E6"/>
    <mergeCell ref="F6:G6"/>
    <mergeCell ref="H6:I6"/>
    <mergeCell ref="A3:B3"/>
    <mergeCell ref="A4:B5"/>
    <mergeCell ref="C4:C5"/>
    <mergeCell ref="D4:I4"/>
  </mergeCells>
  <phoneticPr fontId="1"/>
  <pageMargins left="0.33" right="0.13" top="0.74803149606299213" bottom="0.74803149606299213" header="0.31496062992125984" footer="0.31496062992125984"/>
  <pageSetup paperSize="9" scale="9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DB8A-7CC7-48DD-88E8-A52431DB5A98}">
  <dimension ref="A1:K41"/>
  <sheetViews>
    <sheetView zoomScaleNormal="100" workbookViewId="0">
      <selection activeCell="F3" sqref="F3:H3"/>
    </sheetView>
  </sheetViews>
  <sheetFormatPr defaultRowHeight="22.2"/>
  <cols>
    <col min="1" max="1" width="1.5" style="152" customWidth="1"/>
    <col min="2" max="5" width="5" style="152" customWidth="1"/>
    <col min="6" max="6" width="8" style="152" customWidth="1"/>
    <col min="7" max="16384" width="8.796875" style="152"/>
  </cols>
  <sheetData>
    <row r="1" spans="2:11">
      <c r="B1" s="381" t="s">
        <v>219</v>
      </c>
    </row>
    <row r="2" spans="2:11" ht="14.4" customHeight="1"/>
    <row r="3" spans="2:11" ht="24" customHeight="1">
      <c r="B3" s="153" t="s">
        <v>212</v>
      </c>
      <c r="F3" s="375"/>
      <c r="G3" s="375"/>
      <c r="H3" s="375"/>
      <c r="I3" s="153" t="s">
        <v>8</v>
      </c>
    </row>
    <row r="4" spans="2:11" ht="6" customHeight="1">
      <c r="B4" s="153"/>
      <c r="C4" s="153"/>
      <c r="D4" s="153"/>
      <c r="E4" s="153"/>
      <c r="F4" s="153"/>
      <c r="G4" s="153"/>
      <c r="H4" s="153"/>
    </row>
    <row r="5" spans="2:11" ht="24" customHeight="1">
      <c r="B5" s="153" t="s">
        <v>181</v>
      </c>
      <c r="C5" s="153"/>
      <c r="D5" s="153"/>
      <c r="E5" s="153"/>
      <c r="F5" s="153"/>
      <c r="G5" s="153"/>
      <c r="H5" s="153"/>
    </row>
    <row r="6" spans="2:11" ht="9" customHeight="1">
      <c r="B6" s="153"/>
      <c r="C6" s="153"/>
      <c r="D6" s="153"/>
      <c r="E6" s="153"/>
      <c r="F6" s="153"/>
      <c r="G6" s="153"/>
      <c r="H6" s="153"/>
    </row>
    <row r="7" spans="2:11" ht="36" customHeight="1">
      <c r="B7" s="154" t="s">
        <v>182</v>
      </c>
      <c r="C7" s="155"/>
      <c r="D7" s="155"/>
      <c r="E7" s="155"/>
      <c r="F7" s="156" t="s">
        <v>183</v>
      </c>
      <c r="G7" s="156" t="s">
        <v>184</v>
      </c>
      <c r="H7" s="156" t="s">
        <v>185</v>
      </c>
    </row>
    <row r="8" spans="2:11" ht="36" customHeight="1">
      <c r="B8" s="157"/>
      <c r="C8" s="158" t="s">
        <v>2</v>
      </c>
      <c r="D8" s="159"/>
      <c r="E8" s="160" t="s">
        <v>3</v>
      </c>
      <c r="F8" s="161"/>
      <c r="G8" s="161"/>
      <c r="H8" s="162"/>
    </row>
    <row r="9" spans="2:11" ht="36" customHeight="1">
      <c r="B9" s="157"/>
      <c r="C9" s="158" t="s">
        <v>2</v>
      </c>
      <c r="D9" s="159"/>
      <c r="E9" s="160" t="s">
        <v>3</v>
      </c>
      <c r="F9" s="162"/>
      <c r="G9" s="162"/>
      <c r="H9" s="162"/>
    </row>
    <row r="10" spans="2:11" ht="36" customHeight="1">
      <c r="B10" s="157"/>
      <c r="C10" s="158" t="s">
        <v>2</v>
      </c>
      <c r="D10" s="159"/>
      <c r="E10" s="160" t="s">
        <v>3</v>
      </c>
      <c r="F10" s="162"/>
      <c r="G10" s="162"/>
      <c r="H10" s="162"/>
    </row>
    <row r="11" spans="2:11" ht="36" customHeight="1">
      <c r="B11" s="157"/>
      <c r="C11" s="158" t="s">
        <v>2</v>
      </c>
      <c r="D11" s="159"/>
      <c r="E11" s="160" t="s">
        <v>3</v>
      </c>
      <c r="F11" s="162"/>
      <c r="G11" s="161"/>
      <c r="H11" s="161"/>
    </row>
    <row r="12" spans="2:11" ht="6" customHeight="1">
      <c r="B12" s="163"/>
      <c r="C12" s="163"/>
      <c r="D12" s="163"/>
      <c r="E12" s="163"/>
      <c r="F12" s="153"/>
      <c r="G12" s="153"/>
      <c r="H12" s="153"/>
    </row>
    <row r="13" spans="2:11" ht="24" customHeight="1">
      <c r="B13" s="164" t="s">
        <v>186</v>
      </c>
      <c r="C13" s="163"/>
      <c r="D13" s="163"/>
      <c r="E13" s="163"/>
      <c r="F13" s="195"/>
      <c r="G13" s="165" t="s">
        <v>3</v>
      </c>
      <c r="H13" s="195"/>
      <c r="I13" s="166" t="s">
        <v>92</v>
      </c>
      <c r="J13" s="196"/>
      <c r="K13" s="166" t="s">
        <v>187</v>
      </c>
    </row>
    <row r="14" spans="2:11" ht="6" customHeight="1" thickBot="1">
      <c r="B14" s="153"/>
      <c r="C14" s="153"/>
      <c r="D14" s="153"/>
      <c r="E14" s="153"/>
      <c r="F14" s="153"/>
      <c r="G14" s="153"/>
      <c r="H14" s="153"/>
    </row>
    <row r="15" spans="2:11" ht="39" customHeight="1">
      <c r="B15" s="376" t="s">
        <v>188</v>
      </c>
      <c r="C15" s="377"/>
      <c r="D15" s="377"/>
      <c r="E15" s="377"/>
      <c r="F15" s="167" t="s">
        <v>189</v>
      </c>
      <c r="G15" s="168" t="s">
        <v>190</v>
      </c>
      <c r="I15" s="169" t="s">
        <v>191</v>
      </c>
    </row>
    <row r="16" spans="2:11" ht="24" customHeight="1">
      <c r="B16" s="373" t="s">
        <v>192</v>
      </c>
      <c r="C16" s="374"/>
      <c r="D16" s="374"/>
      <c r="E16" s="374"/>
      <c r="F16" s="170">
        <v>20</v>
      </c>
      <c r="G16" s="171"/>
      <c r="I16" s="172"/>
    </row>
    <row r="17" spans="2:10" ht="24" customHeight="1">
      <c r="B17" s="373" t="s">
        <v>193</v>
      </c>
      <c r="C17" s="374"/>
      <c r="D17" s="374"/>
      <c r="E17" s="374"/>
      <c r="F17" s="170">
        <v>10</v>
      </c>
      <c r="G17" s="171"/>
      <c r="I17" s="172"/>
    </row>
    <row r="18" spans="2:10" ht="24" customHeight="1">
      <c r="B18" s="373" t="s">
        <v>194</v>
      </c>
      <c r="C18" s="374"/>
      <c r="D18" s="374"/>
      <c r="E18" s="374"/>
      <c r="F18" s="170">
        <v>30</v>
      </c>
      <c r="G18" s="171"/>
      <c r="I18" s="172"/>
    </row>
    <row r="19" spans="2:10" ht="24" customHeight="1">
      <c r="B19" s="373" t="s">
        <v>195</v>
      </c>
      <c r="C19" s="374"/>
      <c r="D19" s="374"/>
      <c r="E19" s="374"/>
      <c r="F19" s="170">
        <v>30</v>
      </c>
      <c r="G19" s="171"/>
      <c r="I19" s="172"/>
    </row>
    <row r="20" spans="2:10" ht="24" customHeight="1">
      <c r="B20" s="373" t="s">
        <v>196</v>
      </c>
      <c r="C20" s="374"/>
      <c r="D20" s="374"/>
      <c r="E20" s="374"/>
      <c r="F20" s="170">
        <v>22</v>
      </c>
      <c r="G20" s="171"/>
      <c r="I20" s="172"/>
    </row>
    <row r="21" spans="2:10" ht="24" customHeight="1">
      <c r="B21" s="373" t="s">
        <v>197</v>
      </c>
      <c r="C21" s="374"/>
      <c r="D21" s="374"/>
      <c r="E21" s="374"/>
      <c r="F21" s="170">
        <v>30</v>
      </c>
      <c r="G21" s="171"/>
      <c r="I21" s="172"/>
    </row>
    <row r="22" spans="2:10" ht="24" customHeight="1">
      <c r="B22" s="373" t="s">
        <v>198</v>
      </c>
      <c r="C22" s="374"/>
      <c r="D22" s="374"/>
      <c r="E22" s="374"/>
      <c r="F22" s="170">
        <v>30</v>
      </c>
      <c r="G22" s="171"/>
      <c r="I22" s="172"/>
    </row>
    <row r="23" spans="2:10" ht="24" customHeight="1">
      <c r="B23" s="373" t="s">
        <v>199</v>
      </c>
      <c r="C23" s="374"/>
      <c r="D23" s="374"/>
      <c r="E23" s="374"/>
      <c r="F23" s="170">
        <v>30</v>
      </c>
      <c r="G23" s="171"/>
      <c r="I23" s="172"/>
    </row>
    <row r="24" spans="2:10" ht="24" customHeight="1">
      <c r="B24" s="373" t="s">
        <v>200</v>
      </c>
      <c r="C24" s="374"/>
      <c r="D24" s="374"/>
      <c r="E24" s="374"/>
      <c r="F24" s="170">
        <v>30</v>
      </c>
      <c r="G24" s="171"/>
      <c r="I24" s="172"/>
    </row>
    <row r="25" spans="2:10" ht="24" customHeight="1">
      <c r="B25" s="373" t="s">
        <v>201</v>
      </c>
      <c r="C25" s="374"/>
      <c r="D25" s="374"/>
      <c r="E25" s="374"/>
      <c r="F25" s="170">
        <v>30</v>
      </c>
      <c r="G25" s="171"/>
      <c r="I25" s="172"/>
    </row>
    <row r="26" spans="2:10" ht="24" customHeight="1">
      <c r="B26" s="373" t="s">
        <v>202</v>
      </c>
      <c r="C26" s="374"/>
      <c r="D26" s="374"/>
      <c r="E26" s="374"/>
      <c r="F26" s="170">
        <v>30</v>
      </c>
      <c r="G26" s="171"/>
      <c r="I26" s="172"/>
    </row>
    <row r="27" spans="2:10" ht="24" customHeight="1">
      <c r="B27" s="378" t="s">
        <v>203</v>
      </c>
      <c r="C27" s="374"/>
      <c r="D27" s="374"/>
      <c r="E27" s="374"/>
      <c r="F27" s="173">
        <v>4</v>
      </c>
      <c r="G27" s="174"/>
      <c r="I27" s="172"/>
      <c r="J27" s="175" t="s">
        <v>204</v>
      </c>
    </row>
    <row r="28" spans="2:10" ht="24" customHeight="1">
      <c r="B28" s="378" t="s">
        <v>205</v>
      </c>
      <c r="C28" s="374"/>
      <c r="D28" s="374"/>
      <c r="E28" s="374"/>
      <c r="F28" s="176">
        <v>8</v>
      </c>
      <c r="G28" s="177"/>
      <c r="I28" s="178"/>
      <c r="J28" s="179"/>
    </row>
    <row r="29" spans="2:10" ht="24" customHeight="1">
      <c r="B29" s="378" t="s">
        <v>206</v>
      </c>
      <c r="C29" s="374"/>
      <c r="D29" s="374"/>
      <c r="E29" s="374"/>
      <c r="F29" s="176">
        <v>4</v>
      </c>
      <c r="G29" s="177"/>
      <c r="I29" s="178"/>
      <c r="J29" s="179"/>
    </row>
    <row r="30" spans="2:10" ht="24" customHeight="1" thickBot="1">
      <c r="B30" s="379" t="s">
        <v>207</v>
      </c>
      <c r="C30" s="380"/>
      <c r="D30" s="380"/>
      <c r="E30" s="380"/>
      <c r="F30" s="180">
        <v>30</v>
      </c>
      <c r="G30" s="181"/>
      <c r="I30" s="182"/>
    </row>
    <row r="31" spans="2:10" ht="9" customHeight="1">
      <c r="I31" s="183"/>
    </row>
    <row r="32" spans="2:10">
      <c r="B32" s="382" t="s">
        <v>220</v>
      </c>
      <c r="I32" s="183"/>
    </row>
    <row r="33" spans="1:9">
      <c r="B33" s="153" t="s">
        <v>208</v>
      </c>
      <c r="I33" s="183"/>
    </row>
    <row r="34" spans="1:9">
      <c r="B34" s="184" t="s">
        <v>209</v>
      </c>
    </row>
    <row r="35" spans="1:9">
      <c r="B35" s="184" t="s">
        <v>210</v>
      </c>
    </row>
    <row r="36" spans="1:9">
      <c r="B36" s="184" t="s">
        <v>217</v>
      </c>
    </row>
    <row r="37" spans="1:9">
      <c r="B37" s="184" t="s">
        <v>221</v>
      </c>
    </row>
    <row r="38" spans="1:9">
      <c r="A38" s="152" t="s">
        <v>222</v>
      </c>
      <c r="B38" s="184" t="s">
        <v>223</v>
      </c>
    </row>
    <row r="39" spans="1:9">
      <c r="B39" s="184" t="s">
        <v>211</v>
      </c>
    </row>
    <row r="40" spans="1:9">
      <c r="B40" s="184"/>
    </row>
    <row r="41" spans="1:9">
      <c r="B41" s="184"/>
    </row>
  </sheetData>
  <sheetProtection algorithmName="SHA-512" hashValue="SH4a9wL7e5r/h6DTeG9/zM/W3z4nAdLoO606bKSmKP1GrbIHhr5RKV0YvKbVkAi0P3zwb9YvrIKaAOO37Yhr3Q==" saltValue="/oLpp84uGp38g1ze4O/MOw==" spinCount="100000" sheet="1" objects="1" scenarios="1"/>
  <mergeCells count="17">
    <mergeCell ref="B26:E26"/>
    <mergeCell ref="B27:E27"/>
    <mergeCell ref="B28:E28"/>
    <mergeCell ref="B29:E29"/>
    <mergeCell ref="B30:E30"/>
    <mergeCell ref="B25:E25"/>
    <mergeCell ref="F3:H3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注意事項</vt:lpstr>
      <vt:lpstr>キャンプ</vt:lpstr>
      <vt:lpstr>木工作</vt:lpstr>
      <vt:lpstr>グラウンドゴルフ</vt:lpstr>
      <vt:lpstr>モルック</vt:lpstr>
      <vt:lpstr>使用者名簿</vt:lpstr>
      <vt:lpstr>自炊申請書</vt:lpstr>
      <vt:lpstr>キャンプ!Print_Area</vt:lpstr>
      <vt:lpstr>グラウンドゴルフ!Print_Area</vt:lpstr>
      <vt:lpstr>モルック!Print_Area</vt:lpstr>
      <vt:lpstr>自炊申請書!Print_Area</vt:lpstr>
      <vt:lpstr>木工作!Print_Area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横森貞江</dc:creator>
  <cp:lastModifiedBy>横森貞江</cp:lastModifiedBy>
  <cp:lastPrinted>2024-08-01T09:22:24Z</cp:lastPrinted>
  <dcterms:created xsi:type="dcterms:W3CDTF">2022-04-07T05:07:47Z</dcterms:created>
  <dcterms:modified xsi:type="dcterms:W3CDTF">2024-08-01T09:25:44Z</dcterms:modified>
</cp:coreProperties>
</file>