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用\"/>
    </mc:Choice>
  </mc:AlternateContent>
  <xr:revisionPtr revIDLastSave="0" documentId="13_ncr:1_{B41E3A03-CE86-47E9-9ACA-B16B798BCE28}" xr6:coauthVersionLast="47" xr6:coauthVersionMax="47" xr10:uidLastSave="{00000000-0000-0000-0000-000000000000}"/>
  <bookViews>
    <workbookView xWindow="-108" yWindow="-108" windowWidth="23256" windowHeight="12576" xr2:uid="{9FA8FDEC-7110-4181-9C3A-84C828E35206}"/>
  </bookViews>
  <sheets>
    <sheet name="注意事項" sheetId="6" r:id="rId1"/>
    <sheet name="使用者名簿" sheetId="7" r:id="rId2"/>
    <sheet name="キャンプ" sheetId="2" r:id="rId3"/>
    <sheet name="木工作" sheetId="3" r:id="rId4"/>
    <sheet name="グラウンドゴルフ" sheetId="8" r:id="rId5"/>
    <sheet name="モルック" sheetId="9" r:id="rId6"/>
  </sheets>
  <definedNames>
    <definedName name="_xlnm.Print_Area" localSheetId="2">キャンプ!$A$1:$N$57</definedName>
    <definedName name="_xlnm.Print_Area" localSheetId="4">グラウンドゴルフ!$A$1:$N$80</definedName>
    <definedName name="_xlnm.Print_Area" localSheetId="5">モルック!$A$1:$N$80</definedName>
    <definedName name="_xlnm.Print_Area" localSheetId="3">木工作!$A$1:$N$80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" i="9" l="1"/>
  <c r="L47" i="9"/>
  <c r="H47" i="9"/>
  <c r="L46" i="9"/>
  <c r="H46" i="9"/>
  <c r="D46" i="9"/>
  <c r="L45" i="9"/>
  <c r="H45" i="9"/>
  <c r="H49" i="9" s="1"/>
  <c r="D45" i="9"/>
  <c r="D49" i="9" s="1"/>
  <c r="L21" i="9"/>
  <c r="L20" i="9"/>
  <c r="L19" i="9"/>
  <c r="L18" i="9"/>
  <c r="L17" i="9"/>
  <c r="L16" i="9"/>
  <c r="L48" i="8"/>
  <c r="L47" i="8"/>
  <c r="H47" i="8"/>
  <c r="L46" i="8"/>
  <c r="H46" i="8"/>
  <c r="D46" i="8"/>
  <c r="L45" i="8"/>
  <c r="H45" i="8"/>
  <c r="D45" i="8"/>
  <c r="D49" i="8" s="1"/>
  <c r="L21" i="8"/>
  <c r="L20" i="8"/>
  <c r="L19" i="8"/>
  <c r="E24" i="8" s="1"/>
  <c r="L18" i="8"/>
  <c r="L17" i="8"/>
  <c r="L16" i="8"/>
  <c r="L48" i="3"/>
  <c r="L47" i="3"/>
  <c r="L46" i="3"/>
  <c r="L45" i="3"/>
  <c r="H47" i="3"/>
  <c r="H46" i="3"/>
  <c r="H45" i="3"/>
  <c r="D46" i="3"/>
  <c r="D45" i="3"/>
  <c r="L21" i="3"/>
  <c r="L20" i="3"/>
  <c r="L19" i="3"/>
  <c r="L18" i="3"/>
  <c r="L17" i="3"/>
  <c r="L16" i="3"/>
  <c r="E34" i="2"/>
  <c r="E32" i="2"/>
  <c r="L49" i="9" l="1"/>
  <c r="E24" i="9"/>
  <c r="E23" i="9"/>
  <c r="K23" i="9" s="1"/>
  <c r="H49" i="8"/>
  <c r="K50" i="8" s="1"/>
  <c r="E23" i="8"/>
  <c r="K23" i="8" s="1"/>
  <c r="L49" i="8"/>
  <c r="K50" i="9"/>
  <c r="D49" i="3"/>
  <c r="H49" i="3"/>
  <c r="L49" i="3"/>
  <c r="E23" i="3"/>
  <c r="E24" i="3"/>
  <c r="K50" i="3" l="1"/>
  <c r="K23" i="3"/>
  <c r="L17" i="2" l="1"/>
  <c r="L18" i="2"/>
  <c r="L19" i="2"/>
  <c r="L20" i="2"/>
  <c r="L21" i="2"/>
  <c r="L16" i="2"/>
  <c r="E28" i="2" l="1"/>
  <c r="E30" i="2"/>
  <c r="E36" i="2" s="1"/>
</calcChain>
</file>

<file path=xl/sharedStrings.xml><?xml version="1.0" encoding="utf-8"?>
<sst xmlns="http://schemas.openxmlformats.org/spreadsheetml/2006/main" count="777" uniqueCount="175">
  <si>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</si>
  <si>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</si>
  <si>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</si>
  <si>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</si>
  <si>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下記のとおり申請します。</t>
    <rPh sb="0" eb="2">
      <t>カキ</t>
    </rPh>
    <rPh sb="6" eb="8">
      <t>シンセイ</t>
    </rPh>
    <phoneticPr fontId="1"/>
  </si>
  <si>
    <t>住所</t>
    <rPh sb="0" eb="2">
      <t>ジュウショ</t>
    </rPh>
    <phoneticPr fontId="1"/>
  </si>
  <si>
    <t>〒</t>
    <phoneticPr fontId="1"/>
  </si>
  <si>
    <t>ふりがな</t>
    <phoneticPr fontId="1"/>
  </si>
  <si>
    <t>代表者名</t>
    <rPh sb="0" eb="3">
      <t>ダイヒョウシャ</t>
    </rPh>
    <rPh sb="3" eb="4">
      <t>メイ</t>
    </rPh>
    <phoneticPr fontId="1"/>
  </si>
  <si>
    <t>様</t>
    <rPh sb="0" eb="1">
      <t>サマ</t>
    </rPh>
    <phoneticPr fontId="1"/>
  </si>
  <si>
    <t>大人</t>
    <rPh sb="0" eb="2">
      <t>オトナ</t>
    </rPh>
    <phoneticPr fontId="1"/>
  </si>
  <si>
    <t>人</t>
    <rPh sb="0" eb="1">
      <t>ニン</t>
    </rPh>
    <phoneticPr fontId="1"/>
  </si>
  <si>
    <t>文京区立少年自然の家八ケ岳高原学園　殿</t>
    <rPh sb="0" eb="8">
      <t>ブンキョウクリツショウネンシゼン</t>
    </rPh>
    <rPh sb="9" eb="10">
      <t>イエ</t>
    </rPh>
    <rPh sb="10" eb="11">
      <t>ヤツガタ</t>
    </rPh>
    <rPh sb="12" eb="17">
      <t>コウゲンガクエン</t>
    </rPh>
    <rPh sb="18" eb="19">
      <t>ドノ</t>
    </rPh>
    <phoneticPr fontId="1"/>
  </si>
  <si>
    <t>申請者</t>
    <rPh sb="0" eb="3">
      <t>シンセイシャ</t>
    </rPh>
    <phoneticPr fontId="1"/>
  </si>
  <si>
    <t>電話番号</t>
    <rPh sb="0" eb="2">
      <t>デンワ</t>
    </rPh>
    <rPh sb="2" eb="4">
      <t>バンゴウ</t>
    </rPh>
    <phoneticPr fontId="1"/>
  </si>
  <si>
    <t>使用期間</t>
    <rPh sb="0" eb="4">
      <t>シヨウキカン</t>
    </rPh>
    <phoneticPr fontId="1"/>
  </si>
  <si>
    <t>束</t>
    <rPh sb="0" eb="1">
      <t>タバ</t>
    </rPh>
    <phoneticPr fontId="1"/>
  </si>
  <si>
    <t>箱</t>
    <rPh sb="0" eb="1">
      <t>ハコ</t>
    </rPh>
    <phoneticPr fontId="1"/>
  </si>
  <si>
    <t>日～</t>
    <rPh sb="0" eb="1">
      <t>ニチ</t>
    </rPh>
    <phoneticPr fontId="1"/>
  </si>
  <si>
    <t>FAX番号</t>
    <rPh sb="3" eb="5">
      <t>バンゴウ</t>
    </rPh>
    <phoneticPr fontId="1"/>
  </si>
  <si>
    <t>大人　4,000円</t>
    <rPh sb="0" eb="2">
      <t>オトナ</t>
    </rPh>
    <rPh sb="8" eb="9">
      <t>エン</t>
    </rPh>
    <phoneticPr fontId="1"/>
  </si>
  <si>
    <t>小人　2,600円</t>
    <rPh sb="0" eb="2">
      <t>ショウジン</t>
    </rPh>
    <rPh sb="8" eb="9">
      <t>エン</t>
    </rPh>
    <phoneticPr fontId="1"/>
  </si>
  <si>
    <t>炭3㎏   500円</t>
    <rPh sb="0" eb="1">
      <t>スミ</t>
    </rPh>
    <rPh sb="9" eb="10">
      <t>エン</t>
    </rPh>
    <phoneticPr fontId="1"/>
  </si>
  <si>
    <t>大人　3,000円</t>
    <rPh sb="0" eb="2">
      <t>オトナ</t>
    </rPh>
    <rPh sb="8" eb="9">
      <t>エン</t>
    </rPh>
    <phoneticPr fontId="1"/>
  </si>
  <si>
    <t>小人　1,600円</t>
    <rPh sb="0" eb="2">
      <t>ショウジン</t>
    </rPh>
    <rPh sb="8" eb="9">
      <t>エン</t>
    </rPh>
    <phoneticPr fontId="1"/>
  </si>
  <si>
    <t>計</t>
    <rPh sb="0" eb="1">
      <t>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</si>
  <si>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</si>
  <si>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</si>
  <si>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</si>
  <si>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学園使用申請にあたっての注意事項</t>
    <rPh sb="0" eb="2">
      <t>ガクエン</t>
    </rPh>
    <rPh sb="2" eb="4">
      <t>シヨウ</t>
    </rPh>
    <rPh sb="4" eb="6">
      <t>シンセイ</t>
    </rPh>
    <rPh sb="12" eb="14">
      <t>チュウイ</t>
    </rPh>
    <rPh sb="14" eb="16">
      <t>ジコウ</t>
    </rPh>
    <phoneticPr fontId="1"/>
  </si>
  <si>
    <t>○学園を使用できる条件について</t>
    <rPh sb="1" eb="3">
      <t>ガクエン</t>
    </rPh>
    <rPh sb="4" eb="6">
      <t>シヨウ</t>
    </rPh>
    <rPh sb="9" eb="11">
      <t>ジョウケン</t>
    </rPh>
    <phoneticPr fontId="1"/>
  </si>
  <si>
    <t>○使用料について</t>
    <rPh sb="1" eb="4">
      <t>シヨウリョウ</t>
    </rPh>
    <phoneticPr fontId="1"/>
  </si>
  <si>
    <t>○申請方法について</t>
    <rPh sb="1" eb="3">
      <t>シンセイ</t>
    </rPh>
    <rPh sb="3" eb="5">
      <t>ホウホウ</t>
    </rPh>
    <phoneticPr fontId="1"/>
  </si>
  <si>
    <t>○使用料振込について</t>
    <rPh sb="1" eb="4">
      <t>シヨウリョウ</t>
    </rPh>
    <rPh sb="4" eb="6">
      <t>フリコミ</t>
    </rPh>
    <phoneticPr fontId="1"/>
  </si>
  <si>
    <t>・使用料のみを学園使用6日前までに、下記口座にお振込みください。（銀行のみのお取り扱いとなっております）</t>
    <rPh sb="1" eb="4">
      <t>シヨウリョウ</t>
    </rPh>
    <rPh sb="7" eb="9">
      <t>ガクエン</t>
    </rPh>
    <rPh sb="9" eb="11">
      <t>シヨウ</t>
    </rPh>
    <rPh sb="12" eb="13">
      <t>ニチ</t>
    </rPh>
    <rPh sb="13" eb="14">
      <t>マエ</t>
    </rPh>
    <rPh sb="18" eb="20">
      <t>カキ</t>
    </rPh>
    <rPh sb="20" eb="22">
      <t>コウザ</t>
    </rPh>
    <rPh sb="24" eb="26">
      <t>フリコ</t>
    </rPh>
    <rPh sb="33" eb="35">
      <t>ギンコウ</t>
    </rPh>
    <rPh sb="39" eb="40">
      <t>ト</t>
    </rPh>
    <rPh sb="41" eb="42">
      <t>アツカ</t>
    </rPh>
    <phoneticPr fontId="1"/>
  </si>
  <si>
    <t>　（食事代は現地精算、または帰京後お振込みください）</t>
    <rPh sb="2" eb="5">
      <t>ショクジダイ</t>
    </rPh>
    <rPh sb="6" eb="8">
      <t>ゲンチ</t>
    </rPh>
    <rPh sb="8" eb="10">
      <t>セイサン</t>
    </rPh>
    <rPh sb="14" eb="16">
      <t>キキョウ</t>
    </rPh>
    <rPh sb="16" eb="17">
      <t>ゴ</t>
    </rPh>
    <rPh sb="18" eb="20">
      <t>フリコ</t>
    </rPh>
    <phoneticPr fontId="1"/>
  </si>
  <si>
    <t>・お振込み後の返金はできませんので、ご注意ください。</t>
    <rPh sb="2" eb="4">
      <t>フリコ</t>
    </rPh>
    <rPh sb="5" eb="6">
      <t>ゴ</t>
    </rPh>
    <rPh sb="7" eb="9">
      <t>ヘンキン</t>
    </rPh>
    <rPh sb="19" eb="21">
      <t>チュウイ</t>
    </rPh>
    <phoneticPr fontId="1"/>
  </si>
  <si>
    <t>・振込手数料は学園で負担いたしますので、振込金受取書（コピー可）を学園使用時にご持参ください。</t>
    <rPh sb="1" eb="3">
      <t>フリコミ</t>
    </rPh>
    <rPh sb="3" eb="6">
      <t>テスウリョウ</t>
    </rPh>
    <rPh sb="7" eb="9">
      <t>ガクエン</t>
    </rPh>
    <rPh sb="10" eb="12">
      <t>フタン</t>
    </rPh>
    <rPh sb="20" eb="22">
      <t>フリコミ</t>
    </rPh>
    <rPh sb="22" eb="23">
      <t>キン</t>
    </rPh>
    <rPh sb="23" eb="25">
      <t>ウケトリ</t>
    </rPh>
    <rPh sb="25" eb="26">
      <t>ショ</t>
    </rPh>
    <rPh sb="30" eb="31">
      <t>カ</t>
    </rPh>
    <rPh sb="33" eb="35">
      <t>ガクエン</t>
    </rPh>
    <rPh sb="35" eb="38">
      <t>シヨウジ</t>
    </rPh>
    <rPh sb="40" eb="42">
      <t>ジサン</t>
    </rPh>
    <phoneticPr fontId="1"/>
  </si>
  <si>
    <t>　（手数料を返金いたします。）</t>
    <rPh sb="2" eb="5">
      <t>テスウリョウ</t>
    </rPh>
    <rPh sb="6" eb="8">
      <t>ヘンキン</t>
    </rPh>
    <phoneticPr fontId="1"/>
  </si>
  <si>
    <t>金融機関名</t>
    <rPh sb="0" eb="5">
      <t>キンユウキカンメイ</t>
    </rPh>
    <phoneticPr fontId="1"/>
  </si>
  <si>
    <t>八十二銀行</t>
    <rPh sb="0" eb="5">
      <t>ハチジュウニギンコウ</t>
    </rPh>
    <phoneticPr fontId="1"/>
  </si>
  <si>
    <t>支店名</t>
    <rPh sb="0" eb="3">
      <t>シテンメイ</t>
    </rPh>
    <phoneticPr fontId="1"/>
  </si>
  <si>
    <t>中軽井沢支店</t>
    <rPh sb="0" eb="6">
      <t>ナカカルイザワシテン</t>
    </rPh>
    <phoneticPr fontId="1"/>
  </si>
  <si>
    <t>口座番号</t>
    <rPh sb="0" eb="4">
      <t>コウザバンゴウ</t>
    </rPh>
    <phoneticPr fontId="1"/>
  </si>
  <si>
    <t>口座名義</t>
    <rPh sb="0" eb="2">
      <t>コウザ</t>
    </rPh>
    <rPh sb="2" eb="4">
      <t>メイギ</t>
    </rPh>
    <phoneticPr fontId="1"/>
  </si>
  <si>
    <t>口座名義人住所</t>
    <rPh sb="0" eb="4">
      <t>コウザメイギ</t>
    </rPh>
    <rPh sb="4" eb="5">
      <t>ニン</t>
    </rPh>
    <rPh sb="5" eb="7">
      <t>ジュウショ</t>
    </rPh>
    <phoneticPr fontId="1"/>
  </si>
  <si>
    <t>長野県北佐久郡軽井沢町中軽井沢10-8</t>
    <rPh sb="0" eb="15">
      <t>ナガノケンキタサクグンカルイザワマチナカカルイザワ</t>
    </rPh>
    <phoneticPr fontId="1"/>
  </si>
  <si>
    <t>電話番号</t>
    <rPh sb="0" eb="4">
      <t>デンワバンゴウ</t>
    </rPh>
    <phoneticPr fontId="1"/>
  </si>
  <si>
    <t>0267-45-3604</t>
    <phoneticPr fontId="1"/>
  </si>
  <si>
    <t>○学園使用について</t>
    <rPh sb="1" eb="3">
      <t>ガクエン</t>
    </rPh>
    <rPh sb="3" eb="5">
      <t>シヨウ</t>
    </rPh>
    <phoneticPr fontId="1"/>
  </si>
  <si>
    <t>・チェックインは14時からです。</t>
    <rPh sb="10" eb="11">
      <t>ジ</t>
    </rPh>
    <phoneticPr fontId="1"/>
  </si>
  <si>
    <t>・チェックアウトは10時です。</t>
    <rPh sb="11" eb="12">
      <t>ジ</t>
    </rPh>
    <phoneticPr fontId="1"/>
  </si>
  <si>
    <t>・お食事のお時間は</t>
    <rPh sb="2" eb="4">
      <t>ショクジ</t>
    </rPh>
    <rPh sb="6" eb="8">
      <t>ジカン</t>
    </rPh>
    <phoneticPr fontId="1"/>
  </si>
  <si>
    <t>　夕食　18時から19時まで</t>
    <rPh sb="1" eb="3">
      <t>ユウショク</t>
    </rPh>
    <rPh sb="6" eb="7">
      <t>ジ</t>
    </rPh>
    <rPh sb="11" eb="12">
      <t>ジ</t>
    </rPh>
    <phoneticPr fontId="1"/>
  </si>
  <si>
    <t>　朝食　7時30分から8時30分まで</t>
    <rPh sb="1" eb="3">
      <t>チョウショク</t>
    </rPh>
    <rPh sb="5" eb="6">
      <t>ジ</t>
    </rPh>
    <rPh sb="8" eb="9">
      <t>フン</t>
    </rPh>
    <rPh sb="12" eb="13">
      <t>ジ</t>
    </rPh>
    <rPh sb="15" eb="16">
      <t>フン</t>
    </rPh>
    <phoneticPr fontId="1"/>
  </si>
  <si>
    <t>　昼食　12時から13時まで</t>
    <rPh sb="1" eb="3">
      <t>チュウショク</t>
    </rPh>
    <rPh sb="6" eb="7">
      <t>ジ</t>
    </rPh>
    <rPh sb="11" eb="12">
      <t>ジ</t>
    </rPh>
    <phoneticPr fontId="1"/>
  </si>
  <si>
    <t>　　※昼食は連泊される方のみとなります。</t>
    <rPh sb="3" eb="5">
      <t>チュウショク</t>
    </rPh>
    <rPh sb="6" eb="8">
      <t>レンパク</t>
    </rPh>
    <rPh sb="11" eb="12">
      <t>カタ</t>
    </rPh>
    <phoneticPr fontId="1"/>
  </si>
  <si>
    <t>　　※食物アレルギーをお持ちの方がおられましたらご連絡ください。代替食等の対応をさせていただきます。</t>
    <rPh sb="3" eb="5">
      <t>ショクモツ</t>
    </rPh>
    <rPh sb="12" eb="13">
      <t>モ</t>
    </rPh>
    <rPh sb="15" eb="16">
      <t>カタ</t>
    </rPh>
    <rPh sb="25" eb="27">
      <t>レンラク</t>
    </rPh>
    <rPh sb="32" eb="34">
      <t>ダイタイ</t>
    </rPh>
    <rPh sb="34" eb="35">
      <t>ショク</t>
    </rPh>
    <rPh sb="35" eb="36">
      <t>トウ</t>
    </rPh>
    <rPh sb="37" eb="39">
      <t>タイオウ</t>
    </rPh>
    <phoneticPr fontId="1"/>
  </si>
  <si>
    <t>　　※お弁当や特別料理等もございますので、ご希望の方はご連絡ください。</t>
    <rPh sb="4" eb="6">
      <t>ベントウ</t>
    </rPh>
    <rPh sb="7" eb="9">
      <t>トクベツ</t>
    </rPh>
    <rPh sb="9" eb="11">
      <t>リョウリ</t>
    </rPh>
    <rPh sb="11" eb="12">
      <t>トウ</t>
    </rPh>
    <rPh sb="22" eb="24">
      <t>キボウ</t>
    </rPh>
    <rPh sb="25" eb="26">
      <t>カタ</t>
    </rPh>
    <rPh sb="28" eb="30">
      <t>レンラク</t>
    </rPh>
    <phoneticPr fontId="1"/>
  </si>
  <si>
    <t>・ご入浴は16時から20時となります。</t>
    <rPh sb="2" eb="4">
      <t>ニュウヨク</t>
    </rPh>
    <rPh sb="7" eb="8">
      <t>ジ</t>
    </rPh>
    <rPh sb="12" eb="13">
      <t>ジ</t>
    </rPh>
    <phoneticPr fontId="1"/>
  </si>
  <si>
    <t>・宿泊室は、指定されたお部屋をご利用ください。</t>
    <rPh sb="1" eb="4">
      <t>シュクハクシツ</t>
    </rPh>
    <rPh sb="6" eb="8">
      <t>シテイ</t>
    </rPh>
    <rPh sb="12" eb="14">
      <t>ヘヤ</t>
    </rPh>
    <rPh sb="16" eb="18">
      <t>リヨウ</t>
    </rPh>
    <phoneticPr fontId="1"/>
  </si>
  <si>
    <t>・文京区在住、在勤者で1～9人の個人または団体。</t>
    <rPh sb="1" eb="4">
      <t>ブンキョウク</t>
    </rPh>
    <rPh sb="4" eb="6">
      <t>ザイジュウ</t>
    </rPh>
    <rPh sb="7" eb="9">
      <t>ザイキン</t>
    </rPh>
    <rPh sb="9" eb="10">
      <t>シャ</t>
    </rPh>
    <rPh sb="14" eb="15">
      <t>ニン</t>
    </rPh>
    <rPh sb="16" eb="18">
      <t>コジン</t>
    </rPh>
    <rPh sb="21" eb="23">
      <t>ダンタイ</t>
    </rPh>
    <phoneticPr fontId="1"/>
  </si>
  <si>
    <t>　・キャンププラン</t>
    <phoneticPr fontId="1"/>
  </si>
  <si>
    <t>小人</t>
    <rPh sb="0" eb="2">
      <t>ショウジン</t>
    </rPh>
    <phoneticPr fontId="1"/>
  </si>
  <si>
    <t>4,000円</t>
    <rPh sb="5" eb="6">
      <t>エン</t>
    </rPh>
    <phoneticPr fontId="1"/>
  </si>
  <si>
    <t>2,600円</t>
    <rPh sb="5" eb="6">
      <t>エン</t>
    </rPh>
    <phoneticPr fontId="1"/>
  </si>
  <si>
    <t>　・木工作プラン</t>
    <rPh sb="2" eb="5">
      <t>モッコウサク</t>
    </rPh>
    <phoneticPr fontId="1"/>
  </si>
  <si>
    <t>大人</t>
    <rPh sb="0" eb="2">
      <t>オトナ</t>
    </rPh>
    <phoneticPr fontId="1"/>
  </si>
  <si>
    <t>3,000円</t>
    <rPh sb="5" eb="6">
      <t>エン</t>
    </rPh>
    <phoneticPr fontId="1"/>
  </si>
  <si>
    <t>小人</t>
    <rPh sb="0" eb="2">
      <t>ショウジン</t>
    </rPh>
    <phoneticPr fontId="1"/>
  </si>
  <si>
    <t>1,600円</t>
    <rPh sb="5" eb="6">
      <t>エン</t>
    </rPh>
    <phoneticPr fontId="1"/>
  </si>
  <si>
    <t>　・グラウンドゴルフプラン</t>
    <phoneticPr fontId="1"/>
  </si>
  <si>
    <t>　・モルックプラン</t>
    <phoneticPr fontId="1"/>
  </si>
  <si>
    <t>　＊別途食事代</t>
    <rPh sb="2" eb="4">
      <t>ベット</t>
    </rPh>
    <rPh sb="4" eb="7">
      <t>ショクジダイ</t>
    </rPh>
    <phoneticPr fontId="1"/>
  </si>
  <si>
    <t>・学園敷地内も禁煙です。</t>
    <rPh sb="1" eb="3">
      <t>ガクエン</t>
    </rPh>
    <rPh sb="3" eb="5">
      <t>シキチ</t>
    </rPh>
    <rPh sb="5" eb="6">
      <t>ナイ</t>
    </rPh>
    <rPh sb="7" eb="9">
      <t>キンエン</t>
    </rPh>
    <phoneticPr fontId="1"/>
  </si>
  <si>
    <t>・食堂での飲酒はできません。</t>
    <rPh sb="1" eb="3">
      <t>ショクドウ</t>
    </rPh>
    <rPh sb="5" eb="7">
      <t>インシュ</t>
    </rPh>
    <phoneticPr fontId="1"/>
  </si>
  <si>
    <t>　＊全プラン3歳未満無料</t>
    <rPh sb="2" eb="3">
      <t>ゼン</t>
    </rPh>
    <rPh sb="7" eb="10">
      <t>サイミマン</t>
    </rPh>
    <rPh sb="10" eb="11">
      <t>ム</t>
    </rPh>
    <phoneticPr fontId="1"/>
  </si>
  <si>
    <t>（キャンププランをご希望の方は、食材をご持参くださいますようお願いいたします。）</t>
    <rPh sb="10" eb="12">
      <t>キボウ</t>
    </rPh>
    <rPh sb="13" eb="14">
      <t>カタ</t>
    </rPh>
    <rPh sb="16" eb="18">
      <t>ショクザイ</t>
    </rPh>
    <rPh sb="20" eb="22">
      <t>ジサン</t>
    </rPh>
    <rPh sb="31" eb="32">
      <t>ネガ</t>
    </rPh>
    <phoneticPr fontId="1"/>
  </si>
  <si>
    <t>普通　482208</t>
    <rPh sb="0" eb="2">
      <t>フツウ</t>
    </rPh>
    <phoneticPr fontId="1"/>
  </si>
  <si>
    <t>軽井沢フード株式会社　文京事業所</t>
    <rPh sb="0" eb="3">
      <t>カルイザワ</t>
    </rPh>
    <rPh sb="6" eb="10">
      <t>カブシキガイシャ</t>
    </rPh>
    <rPh sb="11" eb="13">
      <t>ブンキョウ</t>
    </rPh>
    <rPh sb="13" eb="16">
      <t>ジギョウショ</t>
    </rPh>
    <phoneticPr fontId="1"/>
  </si>
  <si>
    <t>受付番号：04-キ-</t>
    <rPh sb="0" eb="4">
      <t>ウケツケバンゴウ</t>
    </rPh>
    <phoneticPr fontId="1"/>
  </si>
  <si>
    <t>使用人数</t>
    <rPh sb="0" eb="4">
      <t>シヨウニンズウ</t>
    </rPh>
    <phoneticPr fontId="1"/>
  </si>
  <si>
    <t>区分</t>
    <rPh sb="0" eb="2">
      <t>クブン</t>
    </rPh>
    <phoneticPr fontId="1"/>
  </si>
  <si>
    <t>男性</t>
    <rPh sb="0" eb="2">
      <t>ダンセイ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</si>
  <si>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</si>
  <si>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</si>
  <si>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　　　　月　　　　日</t>
    <rPh sb="4" eb="5">
      <t>ガツ</t>
    </rPh>
    <rPh sb="9" eb="10">
      <t>ニチ</t>
    </rPh>
    <phoneticPr fontId="1"/>
  </si>
  <si>
    <t>月　日</t>
    <rPh sb="0" eb="1">
      <t>ゲツ</t>
    </rPh>
    <rPh sb="2" eb="3">
      <t>ニチ</t>
    </rPh>
    <phoneticPr fontId="1"/>
  </si>
  <si>
    <t>その他</t>
    <rPh sb="2" eb="3">
      <t>タ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</si>
  <si>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</si>
  <si>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</si>
  <si>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使用料合計</t>
    <rPh sb="0" eb="3">
      <t>シヨウリョウ</t>
    </rPh>
    <rPh sb="3" eb="5">
      <t>ゴウケイ</t>
    </rPh>
    <phoneticPr fontId="1"/>
  </si>
  <si>
    <t>円</t>
    <rPh sb="0" eb="1">
      <t>エン</t>
    </rPh>
    <phoneticPr fontId="1"/>
  </si>
  <si>
    <t>団体名</t>
    <rPh sb="0" eb="2">
      <t>ダンタイ</t>
    </rPh>
    <rPh sb="2" eb="3">
      <t>メイ</t>
    </rPh>
    <phoneticPr fontId="12"/>
  </si>
  <si>
    <t>氏　　　名</t>
    <rPh sb="0" eb="1">
      <t>シ</t>
    </rPh>
    <rPh sb="4" eb="5">
      <t>メイ</t>
    </rPh>
    <phoneticPr fontId="12"/>
  </si>
  <si>
    <t>性別</t>
    <rPh sb="0" eb="1">
      <t>セイ</t>
    </rPh>
    <rPh sb="1" eb="2">
      <t>ベツ</t>
    </rPh>
    <phoneticPr fontId="12"/>
  </si>
  <si>
    <t>利　用　区　分</t>
    <rPh sb="0" eb="1">
      <t>リ</t>
    </rPh>
    <rPh sb="2" eb="3">
      <t>ヨウ</t>
    </rPh>
    <rPh sb="4" eb="5">
      <t>ク</t>
    </rPh>
    <rPh sb="6" eb="7">
      <t>ブン</t>
    </rPh>
    <phoneticPr fontId="12"/>
  </si>
  <si>
    <t>住　　　　　　　　所</t>
    <rPh sb="0" eb="1">
      <t>ジュウ</t>
    </rPh>
    <rPh sb="9" eb="10">
      <t>ショ</t>
    </rPh>
    <phoneticPr fontId="12"/>
  </si>
  <si>
    <t>備　　考</t>
    <rPh sb="0" eb="1">
      <t>ソナエ</t>
    </rPh>
    <rPh sb="3" eb="4">
      <t>コウ</t>
    </rPh>
    <phoneticPr fontId="12"/>
  </si>
  <si>
    <t>大人</t>
    <rPh sb="0" eb="1">
      <t>ダイ</t>
    </rPh>
    <rPh sb="1" eb="2">
      <t>ニン</t>
    </rPh>
    <phoneticPr fontId="12"/>
  </si>
  <si>
    <t>小人</t>
    <rPh sb="0" eb="1">
      <t>コ</t>
    </rPh>
    <rPh sb="1" eb="2">
      <t>ニン</t>
    </rPh>
    <phoneticPr fontId="12"/>
  </si>
  <si>
    <t>３歳
未満</t>
    <rPh sb="1" eb="2">
      <t>サイ</t>
    </rPh>
    <rPh sb="3" eb="5">
      <t>ミマン</t>
    </rPh>
    <phoneticPr fontId="12"/>
  </si>
  <si>
    <t>参加人員合計</t>
    <rPh sb="0" eb="2">
      <t>サンカ</t>
    </rPh>
    <rPh sb="2" eb="4">
      <t>ジンイン</t>
    </rPh>
    <rPh sb="4" eb="6">
      <t>ゴウケイ</t>
    </rPh>
    <phoneticPr fontId="12"/>
  </si>
  <si>
    <t>名</t>
    <rPh sb="0" eb="1">
      <t>メイ</t>
    </rPh>
    <phoneticPr fontId="1"/>
  </si>
  <si>
    <t>＊個人情報保護規定に基づき適正に取り扱います。</t>
    <rPh sb="1" eb="3">
      <t>コジン</t>
    </rPh>
    <rPh sb="3" eb="5">
      <t>ジョウホウ</t>
    </rPh>
    <rPh sb="5" eb="7">
      <t>ホゴ</t>
    </rPh>
    <rPh sb="7" eb="9">
      <t>キテイ</t>
    </rPh>
    <rPh sb="10" eb="11">
      <t>モト</t>
    </rPh>
    <rPh sb="13" eb="15">
      <t>テキセイ</t>
    </rPh>
    <rPh sb="16" eb="17">
      <t>ト</t>
    </rPh>
    <rPh sb="18" eb="19">
      <t>アツカ</t>
    </rPh>
    <phoneticPr fontId="1"/>
  </si>
  <si>
    <t>使用者名簿（少人数利用）</t>
    <rPh sb="0" eb="3">
      <t>シヨウシャ</t>
    </rPh>
    <rPh sb="3" eb="5">
      <t>メイボ</t>
    </rPh>
    <rPh sb="6" eb="11">
      <t>ショウニンズウリヨウ</t>
    </rPh>
    <phoneticPr fontId="12"/>
  </si>
  <si>
    <t>「学園使用申請にあたっての注意事項」を確認しました。</t>
    <rPh sb="1" eb="3">
      <t>ガクエン</t>
    </rPh>
    <rPh sb="3" eb="5">
      <t>シヨウ</t>
    </rPh>
    <rPh sb="5" eb="7">
      <t>シンセイ</t>
    </rPh>
    <rPh sb="13" eb="15">
      <t>チュウイ</t>
    </rPh>
    <rPh sb="15" eb="17">
      <t>ジコウ</t>
    </rPh>
    <rPh sb="19" eb="21">
      <t>カクニン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</si>
  <si>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</si>
  <si>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</si>
  <si>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使用責任者名</t>
    <rPh sb="0" eb="2">
      <t>シヨウ</t>
    </rPh>
    <rPh sb="2" eb="5">
      <t>セキニンシャ</t>
    </rPh>
    <rPh sb="5" eb="6">
      <t>メイ</t>
    </rPh>
    <phoneticPr fontId="1"/>
  </si>
  <si>
    <t>チェックイン</t>
    <phoneticPr fontId="1"/>
  </si>
  <si>
    <t>チェックインは14時からとなっております。</t>
    <rPh sb="9" eb="10">
      <t>ジ</t>
    </rPh>
    <phoneticPr fontId="1"/>
  </si>
  <si>
    <t>チェックアウト</t>
    <phoneticPr fontId="1"/>
  </si>
  <si>
    <t>チェックアウトは午前10時となっております。</t>
    <rPh sb="8" eb="10">
      <t>ゴゼン</t>
    </rPh>
    <rPh sb="12" eb="13">
      <t>ジ</t>
    </rPh>
    <phoneticPr fontId="1"/>
  </si>
  <si>
    <t>送迎</t>
    <rPh sb="0" eb="2">
      <t>ソウゲイ</t>
    </rPh>
    <phoneticPr fontId="1"/>
  </si>
  <si>
    <t>有　・　無</t>
    <rPh sb="0" eb="1">
      <t>ユウ</t>
    </rPh>
    <rPh sb="4" eb="5">
      <t>ナ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</si>
  <si>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</si>
  <si>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</si>
  <si>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</si>
  <si>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その他、ご要望等がございましたら、こちらにご記入ください。</t>
    <rPh sb="2" eb="3">
      <t>タ</t>
    </rPh>
    <rPh sb="5" eb="7">
      <t>ヨウボウ</t>
    </rPh>
    <rPh sb="7" eb="8">
      <t>トウ</t>
    </rPh>
    <rPh sb="22" eb="24">
      <t>キニュウ</t>
    </rPh>
    <phoneticPr fontId="1"/>
  </si>
  <si>
    <t>送迎をご希望の方はご記入ください。
（1回7名まで）</t>
    <rPh sb="0" eb="2">
      <t>ソウゲイ</t>
    </rPh>
    <rPh sb="4" eb="6">
      <t>キボウ</t>
    </rPh>
    <rPh sb="7" eb="8">
      <t>カタ</t>
    </rPh>
    <rPh sb="10" eb="12">
      <t>キニュウ</t>
    </rPh>
    <rPh sb="20" eb="21">
      <t>カイ</t>
    </rPh>
    <rPh sb="22" eb="23">
      <t>メイ</t>
    </rPh>
    <phoneticPr fontId="1"/>
  </si>
  <si>
    <t>受付番号：04-木-</t>
    <rPh sb="0" eb="4">
      <t>ウケツケバンゴウ</t>
    </rPh>
    <rPh sb="8" eb="9">
      <t>キ</t>
    </rPh>
    <phoneticPr fontId="1"/>
  </si>
  <si>
    <t>薪一束　300円</t>
    <rPh sb="0" eb="1">
      <t>マキ</t>
    </rPh>
    <rPh sb="1" eb="3">
      <t>ヒトタバ</t>
    </rPh>
    <rPh sb="7" eb="8">
      <t>エン</t>
    </rPh>
    <phoneticPr fontId="1"/>
  </si>
  <si>
    <t>炭3㎏　500円</t>
    <rPh sb="0" eb="1">
      <t>スミ</t>
    </rPh>
    <rPh sb="7" eb="8">
      <t>エン</t>
    </rPh>
    <phoneticPr fontId="1"/>
  </si>
  <si>
    <t>送迎場所と時間をご記入ください。</t>
    <rPh sb="0" eb="2">
      <t>ソウゲイ</t>
    </rPh>
    <rPh sb="2" eb="4">
      <t>バショ</t>
    </rPh>
    <rPh sb="5" eb="7">
      <t>ジカン</t>
    </rPh>
    <rPh sb="9" eb="11">
      <t>キニュウ</t>
    </rPh>
    <phoneticPr fontId="1"/>
  </si>
  <si>
    <t>様</t>
    <rPh sb="0" eb="1">
      <t>サマ</t>
    </rPh>
    <phoneticPr fontId="1"/>
  </si>
  <si>
    <t>薪一束 　300円</t>
    <rPh sb="0" eb="1">
      <t>マキ</t>
    </rPh>
    <rPh sb="1" eb="3">
      <t>ヒトタバ</t>
    </rPh>
    <rPh sb="8" eb="9">
      <t>エン</t>
    </rPh>
    <phoneticPr fontId="1"/>
  </si>
  <si>
    <t>チェックアウトは10時となっております。</t>
    <rPh sb="10" eb="11">
      <t>ジ</t>
    </rPh>
    <phoneticPr fontId="1"/>
  </si>
  <si>
    <t>食事数</t>
    <rPh sb="0" eb="3">
      <t>ショクジスウ</t>
    </rPh>
    <phoneticPr fontId="1"/>
  </si>
  <si>
    <r>
      <rPr>
        <sz val="11"/>
        <color theme="1"/>
        <rFont val="游ゴシック"/>
        <family val="3"/>
        <charset val="128"/>
        <scheme val="minor"/>
      </rPr>
      <t>小</t>
    </r>
    <r>
      <rPr>
        <sz val="11"/>
        <color theme="1"/>
        <rFont val="游ゴシック"/>
        <family val="2"/>
        <charset val="128"/>
        <scheme val="minor"/>
      </rPr>
      <t>人</t>
    </r>
    <rPh sb="0" eb="2">
      <t>ショウジン</t>
    </rPh>
    <phoneticPr fontId="1"/>
  </si>
  <si>
    <t>食</t>
    <rPh sb="0" eb="1">
      <t>ショク</t>
    </rPh>
    <phoneticPr fontId="1"/>
  </si>
  <si>
    <t>大人</t>
    <rPh sb="0" eb="2">
      <t>オトナ</t>
    </rPh>
    <phoneticPr fontId="1"/>
  </si>
  <si>
    <t>小人</t>
    <rPh sb="0" eb="2">
      <t>ショウジン</t>
    </rPh>
    <phoneticPr fontId="1"/>
  </si>
  <si>
    <t>お弁当</t>
    <rPh sb="1" eb="3">
      <t>ベントウ</t>
    </rPh>
    <phoneticPr fontId="1"/>
  </si>
  <si>
    <t>BBQ</t>
    <phoneticPr fontId="1"/>
  </si>
  <si>
    <t>通常</t>
    <rPh sb="0" eb="2">
      <t>ツウジョウ</t>
    </rPh>
    <phoneticPr fontId="1"/>
  </si>
  <si>
    <t>使用料</t>
    <rPh sb="0" eb="3">
      <t>シヨウリョウ</t>
    </rPh>
    <phoneticPr fontId="1"/>
  </si>
  <si>
    <t>食事代</t>
    <rPh sb="0" eb="3">
      <t>ショクジダイ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</si>
  <si>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</si>
  <si>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</si>
  <si>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通常 650円</t>
    <rPh sb="0" eb="2">
      <t>ツウジョウ</t>
    </rPh>
    <rPh sb="6" eb="7">
      <t>エン</t>
    </rPh>
    <phoneticPr fontId="1"/>
  </si>
  <si>
    <t>お弁当 640円</t>
    <rPh sb="1" eb="3">
      <t>ベントウ</t>
    </rPh>
    <rPh sb="7" eb="8">
      <t>エン</t>
    </rPh>
    <phoneticPr fontId="1"/>
  </si>
  <si>
    <t>BBQ 1,530円</t>
    <rPh sb="9" eb="10">
      <t>エン</t>
    </rPh>
    <phoneticPr fontId="1"/>
  </si>
  <si>
    <t>大人 1,060円</t>
    <rPh sb="0" eb="2">
      <t>オトナ</t>
    </rPh>
    <rPh sb="8" eb="9">
      <t>エン</t>
    </rPh>
    <phoneticPr fontId="1"/>
  </si>
  <si>
    <t>小人 650円</t>
    <rPh sb="0" eb="2">
      <t>ショウジン</t>
    </rPh>
    <rPh sb="6" eb="7">
      <t>エン</t>
    </rPh>
    <phoneticPr fontId="1"/>
  </si>
  <si>
    <t>夕食</t>
    <rPh sb="0" eb="2">
      <t>ユウショク</t>
    </rPh>
    <phoneticPr fontId="1"/>
  </si>
  <si>
    <t>朝食計</t>
    <rPh sb="0" eb="3">
      <t>チョウショクケイ</t>
    </rPh>
    <phoneticPr fontId="1"/>
  </si>
  <si>
    <t>昼食計</t>
    <rPh sb="0" eb="2">
      <t>チュウショク</t>
    </rPh>
    <rPh sb="2" eb="3">
      <t>ケイ</t>
    </rPh>
    <phoneticPr fontId="1"/>
  </si>
  <si>
    <t>夕食計</t>
    <rPh sb="0" eb="2">
      <t>ユウショク</t>
    </rPh>
    <rPh sb="2" eb="3">
      <t>ケイ</t>
    </rPh>
    <phoneticPr fontId="1"/>
  </si>
  <si>
    <t>食事代合計</t>
    <rPh sb="0" eb="5">
      <t>ショクジダイゴウケイ</t>
    </rPh>
    <phoneticPr fontId="1"/>
  </si>
  <si>
    <t>食事時間</t>
    <rPh sb="0" eb="4">
      <t>ショクジジカン</t>
    </rPh>
    <phoneticPr fontId="1"/>
  </si>
  <si>
    <t>　（宿泊室は6～8畳となりますので、同一グループでも人数により2～3部屋となりますがご了承ください。）</t>
    <rPh sb="2" eb="5">
      <t>シュクハクシツ</t>
    </rPh>
    <rPh sb="9" eb="10">
      <t>ジョウ</t>
    </rPh>
    <rPh sb="18" eb="20">
      <t>ドウイツ</t>
    </rPh>
    <rPh sb="26" eb="28">
      <t>ニンズウ</t>
    </rPh>
    <rPh sb="34" eb="36">
      <t>ヘヤ</t>
    </rPh>
    <rPh sb="43" eb="45">
      <t>リョウショウ</t>
    </rPh>
    <phoneticPr fontId="1"/>
  </si>
  <si>
    <t>　　時</t>
    <rPh sb="2" eb="3">
      <t>ジ</t>
    </rPh>
    <phoneticPr fontId="1"/>
  </si>
  <si>
    <t>　　分</t>
    <rPh sb="2" eb="3">
      <t>フン</t>
    </rPh>
    <phoneticPr fontId="1"/>
  </si>
  <si>
    <t>　　日</t>
    <rPh sb="2" eb="3">
      <t>ニチ</t>
    </rPh>
    <phoneticPr fontId="1"/>
  </si>
  <si>
    <t>　　月</t>
    <rPh sb="2" eb="3">
      <t>ガツ</t>
    </rPh>
    <phoneticPr fontId="1"/>
  </si>
  <si>
    <t>お食事の時間は</t>
    <rPh sb="1" eb="3">
      <t>ショクジ</t>
    </rPh>
    <rPh sb="4" eb="6">
      <t>ジカン</t>
    </rPh>
    <phoneticPr fontId="1"/>
  </si>
  <si>
    <t>朝食　7時30分から8時30分</t>
    <rPh sb="0" eb="2">
      <t>チョウショク</t>
    </rPh>
    <rPh sb="4" eb="5">
      <t>ジ</t>
    </rPh>
    <rPh sb="7" eb="8">
      <t>フン</t>
    </rPh>
    <rPh sb="11" eb="12">
      <t>ジ</t>
    </rPh>
    <rPh sb="14" eb="15">
      <t>フン</t>
    </rPh>
    <phoneticPr fontId="1"/>
  </si>
  <si>
    <t>昼食　12時00分から13時00分</t>
    <rPh sb="0" eb="2">
      <t>チュウショク</t>
    </rPh>
    <rPh sb="5" eb="6">
      <t>ジ</t>
    </rPh>
    <rPh sb="8" eb="9">
      <t>フン</t>
    </rPh>
    <rPh sb="13" eb="14">
      <t>ジ</t>
    </rPh>
    <rPh sb="16" eb="17">
      <t>フン</t>
    </rPh>
    <phoneticPr fontId="1"/>
  </si>
  <si>
    <t>夕食　18時00分から9時00分</t>
    <rPh sb="0" eb="2">
      <t>ユウショク</t>
    </rPh>
    <rPh sb="5" eb="6">
      <t>ジ</t>
    </rPh>
    <rPh sb="8" eb="9">
      <t>フン</t>
    </rPh>
    <rPh sb="12" eb="13">
      <t>ジ</t>
    </rPh>
    <rPh sb="15" eb="16">
      <t>フン</t>
    </rPh>
    <phoneticPr fontId="1"/>
  </si>
  <si>
    <t>までとなっております。</t>
    <phoneticPr fontId="1"/>
  </si>
  <si>
    <t>受付番号：04-モ-</t>
    <rPh sb="0" eb="4">
      <t>ウケツケバンゴウ</t>
    </rPh>
    <phoneticPr fontId="1"/>
  </si>
  <si>
    <t>受付番号：04-グ-</t>
    <rPh sb="0" eb="4">
      <t>ウケツケバンゴウ</t>
    </rPh>
    <phoneticPr fontId="1"/>
  </si>
  <si>
    <t>　①ご利用の2週間前までにご予約をお願いいたします。</t>
    <rPh sb="3" eb="5">
      <t>リヨウ</t>
    </rPh>
    <rPh sb="7" eb="9">
      <t>シュウカン</t>
    </rPh>
    <rPh sb="9" eb="10">
      <t>マエ</t>
    </rPh>
    <rPh sb="14" eb="16">
      <t>ヨヤク</t>
    </rPh>
    <rPh sb="18" eb="19">
      <t>ネガ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</si>
  <si>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木工作利用申請書②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19" eb="22">
      <t>モッコウサク</t>
    </rPh>
    <rPh sb="22" eb="24">
      <t>リヨウ</t>
    </rPh>
    <rPh sb="24" eb="27">
      <t>シンセイショ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</si>
  <si>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木工作利用申請書①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19" eb="22">
      <t>モッコウサク</t>
    </rPh>
    <rPh sb="22" eb="24">
      <t>リヨウ</t>
    </rPh>
    <rPh sb="24" eb="27">
      <t>シンセイショ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</si>
  <si>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グラウンドゴルフ利用申請書①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7" eb="29">
      <t>リヨウ</t>
    </rPh>
    <rPh sb="29" eb="32">
      <t>シンセイショ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</si>
  <si>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グラウンドゴルフ利用申請書②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7" eb="29">
      <t>リヨウ</t>
    </rPh>
    <rPh sb="29" eb="32">
      <t>シンセイショ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</si>
  <si>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モルック利用申請書①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3" eb="25">
      <t>リヨウ</t>
    </rPh>
    <rPh sb="25" eb="28">
      <t>シンセイショ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</si>
  <si>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モルック利用申請書②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3" eb="25">
      <t>リヨウ</t>
    </rPh>
    <rPh sb="25" eb="28">
      <t>シンセイショ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</si>
  <si>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キャンプ利用申請書①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3" eb="25">
      <t>リヨウ</t>
    </rPh>
    <rPh sb="25" eb="28">
      <t>シンセイショ</t>
    </rPh>
    <phoneticPr fontId="1"/>
  </si>
  <si>
    <r>
      <t>文京区立少年自然の家　八ケ岳高原学園　</t>
    </r>
    <r>
      <rPr>
        <b/>
        <sz val="12"/>
        <color theme="1"/>
        <rFont val="游ゴシック"/>
        <family val="3"/>
        <charset val="128"/>
        <scheme val="minor"/>
      </rPr>
      <t>キャンプ利用申請書②</t>
    </r>
    <rPh sb="0" eb="2">
      <t>ブンキョウ</t>
    </rPh>
    <rPh sb="2" eb="4">
      <t>クリツ</t>
    </rPh>
    <rPh sb="4" eb="6">
      <t>ショウネン</t>
    </rPh>
    <rPh sb="6" eb="8">
      <t>シゼン</t>
    </rPh>
    <rPh sb="9" eb="10">
      <t>イエ</t>
    </rPh>
    <rPh sb="11" eb="12">
      <t>ヤツガタ</t>
    </rPh>
    <rPh sb="14" eb="16">
      <t>コウゲン</t>
    </rPh>
    <rPh sb="16" eb="18">
      <t>ガクエン</t>
    </rPh>
    <rPh sb="23" eb="25">
      <t>リヨウ</t>
    </rPh>
    <rPh sb="25" eb="28">
      <t>シンセイショ</t>
    </rPh>
    <phoneticPr fontId="1"/>
  </si>
  <si>
    <t>　④使用申請書は、学園ホームページをご確認いただくか、学園へ直接お問い合わせください。</t>
    <rPh sb="2" eb="7">
      <t>シヨウシンセイショ</t>
    </rPh>
    <rPh sb="9" eb="11">
      <t>ガクエン</t>
    </rPh>
    <rPh sb="19" eb="21">
      <t>カクニン</t>
    </rPh>
    <rPh sb="27" eb="29">
      <t>ガクエン</t>
    </rPh>
    <rPh sb="30" eb="32">
      <t>チョクセツ</t>
    </rPh>
    <rPh sb="33" eb="34">
      <t>ト</t>
    </rPh>
    <rPh sb="35" eb="36">
      <t>ア</t>
    </rPh>
    <phoneticPr fontId="1"/>
  </si>
  <si>
    <t>　②申請書類（使用申請書①・②、使用者名簿）をご送付ください。</t>
    <rPh sb="2" eb="6">
      <t>シンセイショルイ</t>
    </rPh>
    <rPh sb="7" eb="9">
      <t>シヨウ</t>
    </rPh>
    <rPh sb="9" eb="12">
      <t>シンセイショ</t>
    </rPh>
    <rPh sb="16" eb="19">
      <t>シヨウシャ</t>
    </rPh>
    <rPh sb="19" eb="21">
      <t>メイボ</t>
    </rPh>
    <rPh sb="24" eb="26">
      <t>ソウフ</t>
    </rPh>
    <phoneticPr fontId="1"/>
  </si>
  <si>
    <t>　③注意事項をご確認の上、使用申請書に必要事項をご記入ください。</t>
    <rPh sb="2" eb="4">
      <t>チュウイ</t>
    </rPh>
    <rPh sb="4" eb="6">
      <t>ジコウ</t>
    </rPh>
    <rPh sb="8" eb="10">
      <t>カクニン</t>
    </rPh>
    <rPh sb="11" eb="12">
      <t>ウエ</t>
    </rPh>
    <rPh sb="13" eb="18">
      <t>シヨウシンセイショ</t>
    </rPh>
    <rPh sb="19" eb="21">
      <t>ヒツヨウ</t>
    </rPh>
    <rPh sb="21" eb="23">
      <t>ジコウ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</si>
</sst>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名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6" fillId="0" borderId="0" xfId="0" applyFont="1" applyAlignment="1">
      <alignment horizontal="distributed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3" fillId="0" borderId="33" xfId="0" applyFont="1" applyBorder="1" applyAlignment="1">
      <alignment horizontal="center" vertical="center"/>
    </xf>
    <xf numFmtId="0" fontId="14" fillId="0" borderId="33" xfId="0" applyFont="1" applyBorder="1" applyProtection="1">
      <alignment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13" fillId="0" borderId="48" xfId="0" applyFont="1" applyBorder="1" applyAlignment="1">
      <alignment horizontal="center" vertical="center"/>
    </xf>
    <xf numFmtId="0" fontId="14" fillId="0" borderId="48" xfId="0" applyFont="1" applyBorder="1" applyProtection="1">
      <alignment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horizontal="right" vertical="center"/>
      <protection locked="0"/>
    </xf>
    <xf numFmtId="176" fontId="13" fillId="0" borderId="13" xfId="0" applyNumberFormat="1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right" vertical="center"/>
      <protection locked="0"/>
    </xf>
    <xf numFmtId="176" fontId="13" fillId="0" borderId="51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52" xfId="0" applyBorder="1">
      <alignment vertical="center"/>
    </xf>
    <xf numFmtId="0" fontId="5" fillId="0" borderId="41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6" xfId="0" applyBorder="1" applyAlignment="1">
      <alignment horizontal="centerContinuous" vertical="center"/>
    </xf>
    <xf numFmtId="0" fontId="0" fillId="0" borderId="37" xfId="0" applyBorder="1">
      <alignment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3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28" xfId="0" applyFont="1" applyBorder="1">
      <alignment vertical="center"/>
    </xf>
    <xf numFmtId="0" fontId="18" fillId="0" borderId="27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0" fontId="4" fillId="0" borderId="8" xfId="0" applyFont="1" applyBorder="1" applyAlignment="1" applyProtection="1">
      <alignment horizontal="centerContinuous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textRotation="255"/>
    </xf>
    <xf numFmtId="0" fontId="4" fillId="0" borderId="34" xfId="0" applyFont="1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49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 shrinkToFit="1"/>
    </xf>
    <xf numFmtId="0" fontId="0" fillId="0" borderId="49" xfId="0" applyBorder="1" applyAlignment="1">
      <alignment horizontal="centerContinuous" vertical="center" shrinkToFit="1"/>
    </xf>
    <xf numFmtId="0" fontId="0" fillId="0" borderId="31" xfId="0" applyBorder="1" applyAlignment="1">
      <alignment horizontal="centerContinuous" vertical="center" shrinkToFit="1"/>
    </xf>
    <xf numFmtId="0" fontId="0" fillId="0" borderId="31" xfId="0" applyFont="1" applyFill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 shrinkToFit="1"/>
    </xf>
    <xf numFmtId="0" fontId="0" fillId="0" borderId="8" xfId="0" applyBorder="1" applyAlignment="1">
      <alignment horizontal="centerContinuous" vertical="center" shrinkToFit="1"/>
    </xf>
    <xf numFmtId="0" fontId="0" fillId="0" borderId="7" xfId="0" applyBorder="1" applyAlignment="1">
      <alignment horizontal="centerContinuous" vertical="center" shrinkToFit="1"/>
    </xf>
    <xf numFmtId="0" fontId="0" fillId="0" borderId="49" xfId="0" applyBorder="1" applyAlignment="1">
      <alignment horizontal="centerContinuous" vertical="center"/>
    </xf>
    <xf numFmtId="0" fontId="16" fillId="0" borderId="9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38" fontId="16" fillId="0" borderId="9" xfId="1" applyFont="1" applyFill="1" applyBorder="1" applyAlignment="1">
      <alignment vertical="center"/>
    </xf>
    <xf numFmtId="38" fontId="16" fillId="0" borderId="1" xfId="1" applyFont="1" applyFill="1" applyBorder="1" applyAlignment="1">
      <alignment vertical="center"/>
    </xf>
    <xf numFmtId="38" fontId="16" fillId="0" borderId="10" xfId="1" applyFont="1" applyBorder="1" applyAlignment="1">
      <alignment vertical="center"/>
    </xf>
    <xf numFmtId="38" fontId="16" fillId="0" borderId="9" xfId="1" applyFont="1" applyBorder="1" applyAlignment="1">
      <alignment vertical="center"/>
    </xf>
    <xf numFmtId="38" fontId="16" fillId="0" borderId="1" xfId="1" applyFont="1" applyBorder="1" applyAlignment="1">
      <alignment vertical="center"/>
    </xf>
    <xf numFmtId="0" fontId="17" fillId="0" borderId="1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4" xfId="0" applyFont="1" applyBorder="1">
      <alignment vertical="center"/>
    </xf>
    <xf numFmtId="0" fontId="0" fillId="0" borderId="34" xfId="0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32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28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7" xfId="0" applyFont="1" applyBorder="1" applyAlignment="1">
      <alignment horizontal="center" vertical="distributed"/>
    </xf>
    <xf numFmtId="0" fontId="4" fillId="0" borderId="29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left" vertical="center" wrapText="1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17" fillId="0" borderId="53" xfId="0" applyFont="1" applyBorder="1" applyAlignment="1">
      <alignment horizontal="center" vertical="center" textRotation="255"/>
    </xf>
    <xf numFmtId="0" fontId="17" fillId="0" borderId="61" xfId="0" applyFont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0" fillId="0" borderId="56" xfId="1" applyFont="1" applyBorder="1" applyAlignment="1">
      <alignment horizontal="right" vertical="center"/>
    </xf>
    <xf numFmtId="38" fontId="0" fillId="0" borderId="57" xfId="1" applyFon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0" fillId="0" borderId="64" xfId="1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38" fontId="10" fillId="0" borderId="59" xfId="1" applyFont="1" applyBorder="1" applyAlignment="1">
      <alignment horizontal="center" vertical="center"/>
    </xf>
    <xf numFmtId="38" fontId="10" fillId="0" borderId="64" xfId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7516-C24D-4B01-B9EA-68A92926FD7F}">
  <dimension ref="A1:T90"/>
  <sheetViews>
    <sheetView showGridLines="0" tabSelected="1" zoomScaleNormal="100" workbookViewId="0">
      <selection activeCell="A23" sqref="A23"/>
    </sheetView>
  </sheetViews>
  <sheetFormatPr defaultColWidth="8.09765625" defaultRowHeight="10.8" x14ac:dyDescent="0.45"/>
  <cols>
    <col min="1" max="23" width="3.8984375" style="25" customWidth="1"/>
    <col min="24" max="24" width="3.3984375" style="25" customWidth="1"/>
    <col min="25" max="16384" width="8.09765625" style="25"/>
  </cols>
  <sheetData>
    <row r="1" spans="1:11" ht="15" customHeight="1" x14ac:dyDescent="0.45">
      <c r="A1" s="25" t="s">
        <v>29</v>
      </c>
    </row>
    <row r="2" spans="1:11" ht="6" customHeight="1" x14ac:dyDescent="0.45"/>
    <row r="3" spans="1:11" ht="15" customHeight="1" x14ac:dyDescent="0.45">
      <c r="A3" s="25" t="s">
        <v>30</v>
      </c>
    </row>
    <row r="4" spans="1:11" ht="15" customHeight="1" x14ac:dyDescent="0.45">
      <c r="A4" s="25" t="s">
        <v>61</v>
      </c>
    </row>
    <row r="5" spans="1:11" ht="6" customHeight="1" x14ac:dyDescent="0.45"/>
    <row r="6" spans="1:11" ht="15" customHeight="1" x14ac:dyDescent="0.45">
      <c r="A6" s="25" t="s">
        <v>31</v>
      </c>
    </row>
    <row r="7" spans="1:11" ht="15" customHeight="1" x14ac:dyDescent="0.45">
      <c r="A7" s="25" t="s">
        <v>62</v>
      </c>
      <c r="H7" s="25" t="s">
        <v>71</v>
      </c>
    </row>
    <row r="8" spans="1:11" ht="15" customHeight="1" x14ac:dyDescent="0.45">
      <c r="B8" s="25" t="s">
        <v>10</v>
      </c>
      <c r="D8" s="25" t="s">
        <v>64</v>
      </c>
      <c r="I8" s="25" t="s">
        <v>67</v>
      </c>
      <c r="K8" s="25" t="s">
        <v>68</v>
      </c>
    </row>
    <row r="9" spans="1:11" ht="15" customHeight="1" x14ac:dyDescent="0.45">
      <c r="B9" s="25" t="s">
        <v>63</v>
      </c>
      <c r="D9" s="25" t="s">
        <v>65</v>
      </c>
      <c r="I9" s="25" t="s">
        <v>69</v>
      </c>
      <c r="K9" s="25" t="s">
        <v>70</v>
      </c>
    </row>
    <row r="10" spans="1:11" ht="6" customHeight="1" x14ac:dyDescent="0.45"/>
    <row r="11" spans="1:11" ht="15" customHeight="1" x14ac:dyDescent="0.45">
      <c r="A11" s="25" t="s">
        <v>66</v>
      </c>
      <c r="H11" s="25" t="s">
        <v>72</v>
      </c>
    </row>
    <row r="12" spans="1:11" ht="15" customHeight="1" x14ac:dyDescent="0.45">
      <c r="B12" s="25" t="s">
        <v>67</v>
      </c>
      <c r="D12" s="25" t="s">
        <v>68</v>
      </c>
      <c r="I12" s="25" t="s">
        <v>67</v>
      </c>
      <c r="K12" s="25" t="s">
        <v>68</v>
      </c>
    </row>
    <row r="13" spans="1:11" ht="15" customHeight="1" x14ac:dyDescent="0.45">
      <c r="B13" s="25" t="s">
        <v>69</v>
      </c>
      <c r="D13" s="25" t="s">
        <v>70</v>
      </c>
      <c r="I13" s="25" t="s">
        <v>69</v>
      </c>
      <c r="K13" s="25" t="s">
        <v>70</v>
      </c>
    </row>
    <row r="14" spans="1:11" ht="6" customHeight="1" x14ac:dyDescent="0.45"/>
    <row r="15" spans="1:11" ht="15" customHeight="1" x14ac:dyDescent="0.45">
      <c r="A15" s="25" t="s">
        <v>76</v>
      </c>
    </row>
    <row r="16" spans="1:11" ht="15" customHeight="1" x14ac:dyDescent="0.45">
      <c r="A16" s="25" t="s">
        <v>73</v>
      </c>
    </row>
    <row r="17" spans="1:2" ht="15" customHeight="1" x14ac:dyDescent="0.45">
      <c r="B17" s="25" t="s">
        <v>77</v>
      </c>
    </row>
    <row r="18" spans="1:2" ht="6" customHeight="1" x14ac:dyDescent="0.45"/>
    <row r="19" spans="1:2" ht="15" customHeight="1" x14ac:dyDescent="0.45">
      <c r="A19" s="25" t="s">
        <v>32</v>
      </c>
    </row>
    <row r="20" spans="1:2" ht="15" customHeight="1" x14ac:dyDescent="0.45">
      <c r="A20" s="25" t="s">
        <v>163</v>
      </c>
    </row>
    <row r="21" spans="1:2" ht="15" customHeight="1" x14ac:dyDescent="0.45">
      <c r="A21" s="25" t="s">
        <v>173</v>
      </c>
    </row>
    <row r="22" spans="1:2" ht="15" customHeight="1" x14ac:dyDescent="0.45">
      <c r="A22" s="25" t="s">
        <v>174</v>
      </c>
    </row>
    <row r="23" spans="1:2" ht="15" customHeight="1" x14ac:dyDescent="0.45">
      <c r="A23" s="25" t="s">
        <v>172</v>
      </c>
    </row>
    <row r="25" spans="1:2" ht="6" customHeight="1" x14ac:dyDescent="0.45"/>
    <row r="26" spans="1:2" ht="15" customHeight="1" x14ac:dyDescent="0.45">
      <c r="A26" s="25" t="s">
        <v>33</v>
      </c>
    </row>
    <row r="27" spans="1:2" ht="15" customHeight="1" x14ac:dyDescent="0.45">
      <c r="A27" s="25" t="s">
        <v>34</v>
      </c>
    </row>
    <row r="28" spans="1:2" ht="15" customHeight="1" x14ac:dyDescent="0.45">
      <c r="A28" s="25" t="s">
        <v>35</v>
      </c>
    </row>
    <row r="29" spans="1:2" ht="15" customHeight="1" x14ac:dyDescent="0.45">
      <c r="A29" s="25" t="s">
        <v>36</v>
      </c>
    </row>
    <row r="30" spans="1:2" ht="15" customHeight="1" x14ac:dyDescent="0.45">
      <c r="A30" s="25" t="s">
        <v>37</v>
      </c>
    </row>
    <row r="31" spans="1:2" ht="15" customHeight="1" x14ac:dyDescent="0.45">
      <c r="A31" s="25" t="s">
        <v>38</v>
      </c>
    </row>
    <row r="32" spans="1:2" ht="6" customHeight="1" x14ac:dyDescent="0.45"/>
    <row r="33" spans="1:20" ht="15" customHeight="1" x14ac:dyDescent="0.45">
      <c r="B33" s="163" t="s">
        <v>39</v>
      </c>
      <c r="C33" s="163"/>
      <c r="D33" s="164"/>
      <c r="E33" s="165" t="s">
        <v>40</v>
      </c>
      <c r="F33" s="163"/>
      <c r="G33" s="163"/>
      <c r="H33" s="163"/>
      <c r="I33" s="163" t="s">
        <v>41</v>
      </c>
      <c r="J33" s="163"/>
      <c r="K33" s="164"/>
      <c r="L33" s="165" t="s">
        <v>42</v>
      </c>
      <c r="M33" s="163"/>
      <c r="N33" s="163"/>
      <c r="O33" s="163"/>
      <c r="P33" s="166"/>
      <c r="Q33" s="166"/>
      <c r="R33" s="166"/>
      <c r="S33" s="166"/>
      <c r="T33" s="166"/>
    </row>
    <row r="34" spans="1:20" ht="15" customHeight="1" x14ac:dyDescent="0.45">
      <c r="B34" s="163" t="s">
        <v>43</v>
      </c>
      <c r="C34" s="163"/>
      <c r="D34" s="164"/>
      <c r="E34" s="165" t="s">
        <v>78</v>
      </c>
      <c r="F34" s="163"/>
      <c r="G34" s="163"/>
      <c r="H34" s="163"/>
      <c r="I34" s="163" t="s">
        <v>44</v>
      </c>
      <c r="J34" s="163"/>
      <c r="K34" s="164"/>
      <c r="L34" s="167" t="s">
        <v>79</v>
      </c>
      <c r="M34" s="168"/>
      <c r="N34" s="168"/>
      <c r="O34" s="168"/>
      <c r="P34" s="168"/>
      <c r="Q34" s="168"/>
      <c r="R34" s="168"/>
      <c r="S34" s="168"/>
      <c r="T34" s="169"/>
    </row>
    <row r="35" spans="1:20" ht="15" customHeight="1" x14ac:dyDescent="0.45">
      <c r="B35" s="163" t="s">
        <v>45</v>
      </c>
      <c r="C35" s="163"/>
      <c r="D35" s="164"/>
      <c r="E35" s="165" t="s">
        <v>46</v>
      </c>
      <c r="F35" s="163"/>
      <c r="G35" s="163"/>
      <c r="H35" s="163"/>
      <c r="I35" s="163"/>
      <c r="J35" s="163"/>
      <c r="K35" s="163"/>
      <c r="L35" s="163"/>
      <c r="M35" s="163" t="s">
        <v>47</v>
      </c>
      <c r="N35" s="163"/>
      <c r="O35" s="164"/>
      <c r="P35" s="165" t="s">
        <v>48</v>
      </c>
      <c r="Q35" s="163"/>
      <c r="R35" s="163"/>
      <c r="S35" s="163"/>
      <c r="T35" s="163"/>
    </row>
    <row r="36" spans="1:20" ht="6" customHeight="1" x14ac:dyDescent="0.45"/>
    <row r="37" spans="1:20" ht="15" customHeight="1" x14ac:dyDescent="0.45">
      <c r="A37" s="25" t="s">
        <v>49</v>
      </c>
    </row>
    <row r="38" spans="1:20" ht="15" customHeight="1" x14ac:dyDescent="0.45">
      <c r="A38" s="25" t="s">
        <v>50</v>
      </c>
    </row>
    <row r="39" spans="1:20" ht="15" customHeight="1" x14ac:dyDescent="0.45">
      <c r="A39" s="25" t="s">
        <v>51</v>
      </c>
    </row>
    <row r="40" spans="1:20" ht="15" customHeight="1" x14ac:dyDescent="0.45">
      <c r="A40" s="25" t="s">
        <v>52</v>
      </c>
    </row>
    <row r="41" spans="1:20" ht="15" customHeight="1" x14ac:dyDescent="0.45">
      <c r="A41" s="25" t="s">
        <v>53</v>
      </c>
    </row>
    <row r="42" spans="1:20" ht="15" customHeight="1" x14ac:dyDescent="0.45">
      <c r="A42" s="25" t="s">
        <v>54</v>
      </c>
    </row>
    <row r="43" spans="1:20" ht="15" customHeight="1" x14ac:dyDescent="0.45">
      <c r="A43" s="25" t="s">
        <v>55</v>
      </c>
    </row>
    <row r="44" spans="1:20" ht="15" customHeight="1" x14ac:dyDescent="0.45">
      <c r="A44" s="25" t="s">
        <v>56</v>
      </c>
    </row>
    <row r="45" spans="1:20" ht="15" customHeight="1" x14ac:dyDescent="0.45">
      <c r="A45" s="25" t="s">
        <v>57</v>
      </c>
    </row>
    <row r="46" spans="1:20" ht="15" customHeight="1" x14ac:dyDescent="0.45">
      <c r="A46" s="25" t="s">
        <v>58</v>
      </c>
    </row>
    <row r="47" spans="1:20" ht="15" customHeight="1" x14ac:dyDescent="0.45">
      <c r="A47" s="25" t="s">
        <v>59</v>
      </c>
    </row>
    <row r="48" spans="1:20" ht="15" customHeight="1" x14ac:dyDescent="0.45">
      <c r="A48" s="25" t="s">
        <v>60</v>
      </c>
    </row>
    <row r="49" spans="1:1" ht="15" customHeight="1" x14ac:dyDescent="0.45">
      <c r="A49" s="25" t="s">
        <v>151</v>
      </c>
    </row>
    <row r="50" spans="1:1" ht="15" customHeight="1" x14ac:dyDescent="0.45">
      <c r="A50" s="25" t="s">
        <v>74</v>
      </c>
    </row>
    <row r="51" spans="1:1" ht="15" customHeight="1" x14ac:dyDescent="0.45">
      <c r="A51" s="25" t="s">
        <v>75</v>
      </c>
    </row>
    <row r="52" spans="1:1" ht="15" customHeight="1" x14ac:dyDescent="0.45"/>
    <row r="53" spans="1:1" ht="15" customHeight="1" x14ac:dyDescent="0.45"/>
    <row r="54" spans="1:1" ht="15" customHeight="1" x14ac:dyDescent="0.45"/>
    <row r="55" spans="1:1" ht="15" customHeight="1" x14ac:dyDescent="0.45"/>
    <row r="56" spans="1:1" ht="15" customHeight="1" x14ac:dyDescent="0.45"/>
    <row r="57" spans="1:1" ht="15" customHeight="1" x14ac:dyDescent="0.45"/>
    <row r="58" spans="1:1" ht="15" customHeight="1" x14ac:dyDescent="0.45"/>
    <row r="59" spans="1:1" ht="15" customHeight="1" x14ac:dyDescent="0.45"/>
    <row r="60" spans="1:1" ht="15" customHeight="1" x14ac:dyDescent="0.45"/>
    <row r="61" spans="1:1" ht="15" customHeight="1" x14ac:dyDescent="0.45"/>
    <row r="62" spans="1:1" ht="15" customHeight="1" x14ac:dyDescent="0.45"/>
    <row r="63" spans="1:1" ht="15" customHeight="1" x14ac:dyDescent="0.45"/>
    <row r="64" spans="1:1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</sheetData>
  <sheetProtection algorithmName="SHA-512" hashValue="PaRTXprGoaFynBAlAQgVj9f5icWRq+KRMrTyTttX63nVHA74LzmjSJhJEqY7G+tDWgUeed2lUqxfBX8Q4YGDpQ==" saltValue="2/UpaU+ON99/WxUa1TQ/Dg==" spinCount="100000" sheet="1" objects="1" scenarios="1"/>
  <mergeCells count="13">
    <mergeCell ref="B35:D35"/>
    <mergeCell ref="E35:L35"/>
    <mergeCell ref="M35:O35"/>
    <mergeCell ref="P35:T35"/>
    <mergeCell ref="B33:D33"/>
    <mergeCell ref="E33:H33"/>
    <mergeCell ref="I33:K33"/>
    <mergeCell ref="L33:O33"/>
    <mergeCell ref="P33:T33"/>
    <mergeCell ref="B34:D34"/>
    <mergeCell ref="E34:H34"/>
    <mergeCell ref="I34:K34"/>
    <mergeCell ref="L34:T3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1D47-C284-449F-8127-27CD6CEE28DF}">
  <dimension ref="A1:K16"/>
  <sheetViews>
    <sheetView showGridLines="0" zoomScaleNormal="100" workbookViewId="0">
      <selection activeCell="N12" sqref="N12"/>
    </sheetView>
  </sheetViews>
  <sheetFormatPr defaultColWidth="8.09765625" defaultRowHeight="13.2" x14ac:dyDescent="0.45"/>
  <cols>
    <col min="1" max="1" width="4.5" style="71" customWidth="1"/>
    <col min="2" max="2" width="19.69921875" style="54" customWidth="1"/>
    <col min="3" max="3" width="5.59765625" style="54" customWidth="1"/>
    <col min="4" max="9" width="3" style="54" customWidth="1"/>
    <col min="10" max="10" width="34.8984375" style="54" customWidth="1"/>
    <col min="11" max="11" width="11.09765625" style="54" customWidth="1"/>
    <col min="12" max="16384" width="8.09765625" style="54"/>
  </cols>
  <sheetData>
    <row r="1" spans="1:11" ht="22.5" customHeight="1" x14ac:dyDescent="0.45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2.5" customHeight="1" x14ac:dyDescent="0.4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45" customHeight="1" x14ac:dyDescent="0.45">
      <c r="A3" s="170" t="s">
        <v>93</v>
      </c>
      <c r="B3" s="170"/>
      <c r="C3" s="171"/>
      <c r="D3" s="171"/>
      <c r="E3" s="171"/>
      <c r="F3" s="171"/>
      <c r="G3" s="171"/>
      <c r="H3" s="171"/>
      <c r="I3" s="171"/>
      <c r="J3" s="171"/>
      <c r="K3" s="104"/>
    </row>
    <row r="4" spans="1:11" s="55" customFormat="1" ht="37.5" customHeight="1" x14ac:dyDescent="0.45">
      <c r="A4" s="172" t="s">
        <v>94</v>
      </c>
      <c r="B4" s="173"/>
      <c r="C4" s="176" t="s">
        <v>95</v>
      </c>
      <c r="D4" s="178" t="s">
        <v>96</v>
      </c>
      <c r="E4" s="179"/>
      <c r="F4" s="179"/>
      <c r="G4" s="179"/>
      <c r="H4" s="179"/>
      <c r="I4" s="180"/>
      <c r="J4" s="176" t="s">
        <v>97</v>
      </c>
      <c r="K4" s="176" t="s">
        <v>98</v>
      </c>
    </row>
    <row r="5" spans="1:11" s="55" customFormat="1" ht="37.5" customHeight="1" x14ac:dyDescent="0.45">
      <c r="A5" s="174"/>
      <c r="B5" s="175"/>
      <c r="C5" s="177"/>
      <c r="D5" s="174" t="s">
        <v>99</v>
      </c>
      <c r="E5" s="181"/>
      <c r="F5" s="182" t="s">
        <v>100</v>
      </c>
      <c r="G5" s="183"/>
      <c r="H5" s="184" t="s">
        <v>101</v>
      </c>
      <c r="I5" s="185"/>
      <c r="J5" s="177"/>
      <c r="K5" s="177"/>
    </row>
    <row r="6" spans="1:11" s="55" customFormat="1" ht="48" customHeight="1" x14ac:dyDescent="0.45">
      <c r="A6" s="56">
        <v>1</v>
      </c>
      <c r="B6" s="57"/>
      <c r="C6" s="58"/>
      <c r="D6" s="186"/>
      <c r="E6" s="187"/>
      <c r="F6" s="188"/>
      <c r="G6" s="187"/>
      <c r="H6" s="189"/>
      <c r="I6" s="190"/>
      <c r="J6" s="59"/>
      <c r="K6" s="57"/>
    </row>
    <row r="7" spans="1:11" s="55" customFormat="1" ht="48" customHeight="1" x14ac:dyDescent="0.45">
      <c r="A7" s="60">
        <v>2</v>
      </c>
      <c r="B7" s="61"/>
      <c r="C7" s="62"/>
      <c r="D7" s="191"/>
      <c r="E7" s="192"/>
      <c r="F7" s="193"/>
      <c r="G7" s="192"/>
      <c r="H7" s="194"/>
      <c r="I7" s="195"/>
      <c r="J7" s="63"/>
      <c r="K7" s="61"/>
    </row>
    <row r="8" spans="1:11" s="55" customFormat="1" ht="48" customHeight="1" x14ac:dyDescent="0.45">
      <c r="A8" s="60">
        <v>3</v>
      </c>
      <c r="B8" s="61"/>
      <c r="C8" s="62"/>
      <c r="D8" s="191"/>
      <c r="E8" s="192"/>
      <c r="F8" s="193"/>
      <c r="G8" s="192"/>
      <c r="H8" s="194"/>
      <c r="I8" s="195"/>
      <c r="J8" s="63"/>
      <c r="K8" s="61"/>
    </row>
    <row r="9" spans="1:11" s="55" customFormat="1" ht="48" customHeight="1" x14ac:dyDescent="0.45">
      <c r="A9" s="60">
        <v>4</v>
      </c>
      <c r="B9" s="61"/>
      <c r="C9" s="62"/>
      <c r="D9" s="191"/>
      <c r="E9" s="192"/>
      <c r="F9" s="193"/>
      <c r="G9" s="192"/>
      <c r="H9" s="194"/>
      <c r="I9" s="195"/>
      <c r="J9" s="63"/>
      <c r="K9" s="61"/>
    </row>
    <row r="10" spans="1:11" s="55" customFormat="1" ht="48" customHeight="1" x14ac:dyDescent="0.45">
      <c r="A10" s="60">
        <v>5</v>
      </c>
      <c r="B10" s="61"/>
      <c r="C10" s="62"/>
      <c r="D10" s="191"/>
      <c r="E10" s="192"/>
      <c r="F10" s="193"/>
      <c r="G10" s="192"/>
      <c r="H10" s="194"/>
      <c r="I10" s="195"/>
      <c r="J10" s="63"/>
      <c r="K10" s="61"/>
    </row>
    <row r="11" spans="1:11" s="55" customFormat="1" ht="48" customHeight="1" x14ac:dyDescent="0.45">
      <c r="A11" s="60">
        <v>6</v>
      </c>
      <c r="B11" s="61"/>
      <c r="C11" s="62"/>
      <c r="D11" s="191"/>
      <c r="E11" s="192"/>
      <c r="F11" s="193"/>
      <c r="G11" s="192"/>
      <c r="H11" s="194"/>
      <c r="I11" s="195"/>
      <c r="J11" s="63"/>
      <c r="K11" s="61"/>
    </row>
    <row r="12" spans="1:11" s="55" customFormat="1" ht="48" customHeight="1" x14ac:dyDescent="0.45">
      <c r="A12" s="60">
        <v>7</v>
      </c>
      <c r="B12" s="61"/>
      <c r="C12" s="62"/>
      <c r="D12" s="191"/>
      <c r="E12" s="192"/>
      <c r="F12" s="193"/>
      <c r="G12" s="192"/>
      <c r="H12" s="194"/>
      <c r="I12" s="195"/>
      <c r="J12" s="63"/>
      <c r="K12" s="61"/>
    </row>
    <row r="13" spans="1:11" s="55" customFormat="1" ht="48" customHeight="1" x14ac:dyDescent="0.45">
      <c r="A13" s="60">
        <v>8</v>
      </c>
      <c r="B13" s="61"/>
      <c r="C13" s="62"/>
      <c r="D13" s="191"/>
      <c r="E13" s="192"/>
      <c r="F13" s="193"/>
      <c r="G13" s="192"/>
      <c r="H13" s="194"/>
      <c r="I13" s="195"/>
      <c r="J13" s="63"/>
      <c r="K13" s="61"/>
    </row>
    <row r="14" spans="1:11" s="55" customFormat="1" ht="48" customHeight="1" x14ac:dyDescent="0.45">
      <c r="A14" s="60">
        <v>9</v>
      </c>
      <c r="B14" s="61"/>
      <c r="C14" s="62"/>
      <c r="D14" s="191"/>
      <c r="E14" s="192"/>
      <c r="F14" s="193"/>
      <c r="G14" s="192"/>
      <c r="H14" s="194"/>
      <c r="I14" s="195"/>
      <c r="J14" s="63"/>
      <c r="K14" s="61"/>
    </row>
    <row r="15" spans="1:11" s="55" customFormat="1" ht="48" customHeight="1" x14ac:dyDescent="0.45">
      <c r="A15" s="178" t="s">
        <v>102</v>
      </c>
      <c r="B15" s="179"/>
      <c r="C15" s="180"/>
      <c r="D15" s="64"/>
      <c r="E15" s="65" t="s">
        <v>103</v>
      </c>
      <c r="F15" s="66"/>
      <c r="G15" s="67" t="s">
        <v>103</v>
      </c>
      <c r="H15" s="64"/>
      <c r="I15" s="68" t="s">
        <v>103</v>
      </c>
      <c r="J15" s="69"/>
      <c r="K15" s="70"/>
    </row>
    <row r="16" spans="1:11" ht="48" customHeight="1" x14ac:dyDescent="0.45">
      <c r="A16" s="196" t="s">
        <v>104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</sheetData>
  <mergeCells count="40">
    <mergeCell ref="A15:C15"/>
    <mergeCell ref="A16:K16"/>
    <mergeCell ref="A1:K2"/>
    <mergeCell ref="D13:E13"/>
    <mergeCell ref="F13:G13"/>
    <mergeCell ref="H13:I13"/>
    <mergeCell ref="D14:E14"/>
    <mergeCell ref="F14:G14"/>
    <mergeCell ref="H14:I14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D7:E7"/>
    <mergeCell ref="F7:G7"/>
    <mergeCell ref="H7:I7"/>
    <mergeCell ref="D8:E8"/>
    <mergeCell ref="F8:G8"/>
    <mergeCell ref="H8:I8"/>
    <mergeCell ref="K4:K5"/>
    <mergeCell ref="D5:E5"/>
    <mergeCell ref="F5:G5"/>
    <mergeCell ref="H5:I5"/>
    <mergeCell ref="D6:E6"/>
    <mergeCell ref="F6:G6"/>
    <mergeCell ref="H6:I6"/>
    <mergeCell ref="A3:B3"/>
    <mergeCell ref="C3:J3"/>
    <mergeCell ref="A4:B5"/>
    <mergeCell ref="C4:C5"/>
    <mergeCell ref="D4:I4"/>
    <mergeCell ref="J4:J5"/>
  </mergeCells>
  <phoneticPr fontId="1"/>
  <pageMargins left="0.33" right="0.13" top="0.74803149606299213" bottom="0.74803149606299213" header="0.31496062992125984" footer="0.31496062992125984"/>
  <pageSetup paperSize="9" scale="9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4327-9430-47B8-B0CF-2470D2384CEC}">
  <sheetPr codeName="Sheet2"/>
  <dimension ref="A1:N60"/>
  <sheetViews>
    <sheetView showGridLines="0" zoomScaleNormal="100" workbookViewId="0">
      <selection activeCell="B1" sqref="B1:N1"/>
    </sheetView>
  </sheetViews>
  <sheetFormatPr defaultRowHeight="18" x14ac:dyDescent="0.45"/>
  <cols>
    <col min="1" max="1" width="2.5" customWidth="1"/>
    <col min="2" max="2" width="5" customWidth="1"/>
    <col min="3" max="3" width="11.5" customWidth="1"/>
    <col min="4" max="14" width="5.5" customWidth="1"/>
  </cols>
  <sheetData>
    <row r="1" spans="1:14" ht="22.2" customHeight="1" x14ac:dyDescent="0.45">
      <c r="B1" s="217" t="s">
        <v>170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22.2" x14ac:dyDescent="0.45">
      <c r="B2" s="1"/>
      <c r="C2" s="1"/>
      <c r="D2" s="1"/>
      <c r="E2" s="1"/>
      <c r="F2" s="1"/>
      <c r="I2" s="9"/>
      <c r="K2" s="2" t="s">
        <v>80</v>
      </c>
      <c r="L2" s="30"/>
      <c r="M2" s="30"/>
      <c r="N2" s="30"/>
    </row>
    <row r="4" spans="1:14" x14ac:dyDescent="0.45">
      <c r="B4" t="s">
        <v>12</v>
      </c>
    </row>
    <row r="5" spans="1:14" x14ac:dyDescent="0.45">
      <c r="B5" t="s">
        <v>4</v>
      </c>
    </row>
    <row r="7" spans="1:14" ht="21" customHeight="1" x14ac:dyDescent="0.45">
      <c r="B7" s="12" t="s">
        <v>15</v>
      </c>
      <c r="C7" s="13"/>
      <c r="D7" s="14" t="s">
        <v>0</v>
      </c>
      <c r="E7" s="14">
        <v>4</v>
      </c>
      <c r="F7" s="14" t="s">
        <v>1</v>
      </c>
      <c r="G7" s="14"/>
      <c r="H7" s="14" t="s">
        <v>2</v>
      </c>
      <c r="I7" s="14"/>
      <c r="J7" s="14" t="s">
        <v>18</v>
      </c>
      <c r="K7" s="14"/>
      <c r="L7" s="14" t="s">
        <v>2</v>
      </c>
      <c r="M7" s="14"/>
      <c r="N7" s="15" t="s">
        <v>3</v>
      </c>
    </row>
    <row r="8" spans="1:14" ht="21" customHeight="1" x14ac:dyDescent="0.45">
      <c r="B8" s="218" t="s">
        <v>13</v>
      </c>
      <c r="C8" s="221" t="s">
        <v>5</v>
      </c>
      <c r="D8" s="5" t="s">
        <v>6</v>
      </c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21" customHeight="1" x14ac:dyDescent="0.45">
      <c r="B9" s="219"/>
      <c r="C9" s="222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12" customHeight="1" x14ac:dyDescent="0.45">
      <c r="B10" s="219"/>
      <c r="C10" s="10" t="s">
        <v>7</v>
      </c>
      <c r="D10" s="210" ph="1"/>
      <c r="E10" s="210"/>
      <c r="F10" s="210"/>
      <c r="G10" s="210"/>
      <c r="H10" s="210"/>
      <c r="I10" s="210"/>
      <c r="J10" s="5"/>
      <c r="K10" s="5"/>
      <c r="L10" s="5"/>
      <c r="M10" s="5"/>
      <c r="N10" s="6"/>
    </row>
    <row r="11" spans="1:14" ht="21" customHeight="1" x14ac:dyDescent="0.45">
      <c r="B11" s="219"/>
      <c r="C11" s="18" t="s">
        <v>8</v>
      </c>
      <c r="D11" s="209"/>
      <c r="E11" s="209"/>
      <c r="F11" s="209"/>
      <c r="G11" s="209"/>
      <c r="H11" s="209"/>
      <c r="I11" s="209"/>
      <c r="J11" s="16" t="s">
        <v>9</v>
      </c>
      <c r="K11" s="16"/>
      <c r="L11" s="16"/>
      <c r="M11" s="16"/>
      <c r="N11" s="17"/>
    </row>
    <row r="12" spans="1:14" ht="21" customHeight="1" x14ac:dyDescent="0.45">
      <c r="B12" s="219"/>
      <c r="C12" s="19" t="s">
        <v>14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" customHeight="1" x14ac:dyDescent="0.45">
      <c r="B13" s="220"/>
      <c r="C13" s="11" t="s">
        <v>19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21" customHeight="1" x14ac:dyDescent="0.45">
      <c r="C14" s="3"/>
      <c r="E14" s="5"/>
      <c r="F14" s="5"/>
      <c r="G14" s="5"/>
      <c r="H14" s="5"/>
      <c r="I14" s="29"/>
      <c r="J14" s="29"/>
      <c r="K14" s="29"/>
      <c r="L14" s="29"/>
    </row>
    <row r="15" spans="1:14" ht="21" customHeight="1" x14ac:dyDescent="0.45">
      <c r="A15" s="5"/>
      <c r="B15" s="205" t="s">
        <v>81</v>
      </c>
      <c r="C15" s="38" t="s">
        <v>87</v>
      </c>
      <c r="D15" s="35"/>
      <c r="E15" s="35"/>
      <c r="F15" s="38" t="s">
        <v>82</v>
      </c>
      <c r="G15" s="39"/>
      <c r="H15" s="38" t="s">
        <v>83</v>
      </c>
      <c r="I15" s="39"/>
      <c r="J15" s="35" t="s">
        <v>27</v>
      </c>
      <c r="K15" s="35"/>
      <c r="L15" s="38" t="s">
        <v>84</v>
      </c>
      <c r="M15" s="39"/>
      <c r="N15" s="39"/>
    </row>
    <row r="16" spans="1:14" ht="21" customHeight="1" x14ac:dyDescent="0.45">
      <c r="A16" s="5"/>
      <c r="B16" s="206"/>
      <c r="C16" s="201" t="s">
        <v>86</v>
      </c>
      <c r="D16" s="202"/>
      <c r="E16" s="202"/>
      <c r="F16" s="34" t="s">
        <v>10</v>
      </c>
      <c r="G16" s="36"/>
      <c r="H16" s="42"/>
      <c r="I16" s="15" t="s">
        <v>85</v>
      </c>
      <c r="J16" s="31"/>
      <c r="K16" s="14" t="s">
        <v>85</v>
      </c>
      <c r="L16" s="225">
        <f>SUM(H16+J16)</f>
        <v>0</v>
      </c>
      <c r="M16" s="226"/>
      <c r="N16" s="15" t="s">
        <v>85</v>
      </c>
    </row>
    <row r="17" spans="1:14" ht="21" customHeight="1" x14ac:dyDescent="0.45">
      <c r="A17" s="5"/>
      <c r="B17" s="206"/>
      <c r="C17" s="203"/>
      <c r="D17" s="204"/>
      <c r="E17" s="204"/>
      <c r="F17" s="162" t="s">
        <v>63</v>
      </c>
      <c r="G17" s="37"/>
      <c r="H17" s="43"/>
      <c r="I17" s="8" t="s">
        <v>85</v>
      </c>
      <c r="J17" s="44"/>
      <c r="K17" s="7" t="s">
        <v>85</v>
      </c>
      <c r="L17" s="227">
        <f t="shared" ref="L17:L21" si="0">SUM(H17+J17)</f>
        <v>0</v>
      </c>
      <c r="M17" s="211"/>
      <c r="N17" s="8" t="s">
        <v>85</v>
      </c>
    </row>
    <row r="18" spans="1:14" ht="21" customHeight="1" x14ac:dyDescent="0.45">
      <c r="A18" s="5"/>
      <c r="B18" s="206"/>
      <c r="C18" s="201" t="s">
        <v>86</v>
      </c>
      <c r="D18" s="202"/>
      <c r="E18" s="202"/>
      <c r="F18" s="12" t="s">
        <v>10</v>
      </c>
      <c r="G18" s="36"/>
      <c r="H18" s="42"/>
      <c r="I18" s="15" t="s">
        <v>85</v>
      </c>
      <c r="J18" s="31"/>
      <c r="K18" s="14" t="s">
        <v>85</v>
      </c>
      <c r="L18" s="225">
        <f t="shared" si="0"/>
        <v>0</v>
      </c>
      <c r="M18" s="226"/>
      <c r="N18" s="15" t="s">
        <v>85</v>
      </c>
    </row>
    <row r="19" spans="1:14" ht="21" customHeight="1" x14ac:dyDescent="0.45">
      <c r="A19" s="5"/>
      <c r="B19" s="206"/>
      <c r="C19" s="203"/>
      <c r="D19" s="204"/>
      <c r="E19" s="204"/>
      <c r="F19" s="40" t="s">
        <v>63</v>
      </c>
      <c r="G19" s="37"/>
      <c r="H19" s="43"/>
      <c r="I19" s="8" t="s">
        <v>85</v>
      </c>
      <c r="J19" s="44"/>
      <c r="K19" s="7" t="s">
        <v>85</v>
      </c>
      <c r="L19" s="227">
        <f t="shared" si="0"/>
        <v>0</v>
      </c>
      <c r="M19" s="211"/>
      <c r="N19" s="8" t="s">
        <v>85</v>
      </c>
    </row>
    <row r="20" spans="1:14" ht="21" customHeight="1" x14ac:dyDescent="0.45">
      <c r="A20" s="5"/>
      <c r="B20" s="206"/>
      <c r="C20" s="223" t="s">
        <v>86</v>
      </c>
      <c r="D20" s="224"/>
      <c r="E20" s="224"/>
      <c r="F20" s="12" t="s">
        <v>10</v>
      </c>
      <c r="G20" s="36"/>
      <c r="H20" s="42"/>
      <c r="I20" s="15" t="s">
        <v>85</v>
      </c>
      <c r="J20" s="31"/>
      <c r="K20" s="14" t="s">
        <v>85</v>
      </c>
      <c r="L20" s="225">
        <f t="shared" si="0"/>
        <v>0</v>
      </c>
      <c r="M20" s="226"/>
      <c r="N20" s="15" t="s">
        <v>85</v>
      </c>
    </row>
    <row r="21" spans="1:14" ht="21" customHeight="1" x14ac:dyDescent="0.45">
      <c r="A21" s="5"/>
      <c r="B21" s="207"/>
      <c r="C21" s="203"/>
      <c r="D21" s="204"/>
      <c r="E21" s="204"/>
      <c r="F21" s="40" t="s">
        <v>63</v>
      </c>
      <c r="G21" s="37"/>
      <c r="H21" s="43"/>
      <c r="I21" s="8" t="s">
        <v>85</v>
      </c>
      <c r="J21" s="44"/>
      <c r="K21" s="7" t="s">
        <v>85</v>
      </c>
      <c r="L21" s="227">
        <f t="shared" si="0"/>
        <v>0</v>
      </c>
      <c r="M21" s="211"/>
      <c r="N21" s="8" t="s">
        <v>85</v>
      </c>
    </row>
    <row r="22" spans="1:14" x14ac:dyDescent="0.45">
      <c r="E22" s="41"/>
      <c r="F22" s="41"/>
      <c r="G22" s="41"/>
    </row>
    <row r="23" spans="1:14" x14ac:dyDescent="0.45">
      <c r="B23" s="205" t="s">
        <v>88</v>
      </c>
      <c r="C23" s="230" t="s">
        <v>126</v>
      </c>
      <c r="D23" s="208"/>
      <c r="E23" s="215"/>
      <c r="F23" s="208"/>
      <c r="G23" s="215" t="s">
        <v>16</v>
      </c>
      <c r="H23" s="50"/>
    </row>
    <row r="24" spans="1:14" x14ac:dyDescent="0.45">
      <c r="B24" s="206"/>
      <c r="C24" s="231"/>
      <c r="D24" s="210"/>
      <c r="E24" s="216"/>
      <c r="F24" s="209"/>
      <c r="G24" s="234"/>
      <c r="H24" s="50"/>
    </row>
    <row r="25" spans="1:14" x14ac:dyDescent="0.45">
      <c r="B25" s="206"/>
      <c r="C25" s="232" t="s">
        <v>22</v>
      </c>
      <c r="D25" s="233"/>
      <c r="E25" s="228"/>
      <c r="F25" s="210"/>
      <c r="G25" s="228" t="s">
        <v>17</v>
      </c>
      <c r="H25" s="50"/>
      <c r="I25" s="51"/>
      <c r="J25" s="51"/>
    </row>
    <row r="26" spans="1:14" x14ac:dyDescent="0.45">
      <c r="B26" s="207"/>
      <c r="C26" s="227"/>
      <c r="D26" s="211"/>
      <c r="E26" s="229"/>
      <c r="F26" s="211"/>
      <c r="G26" s="229"/>
      <c r="H26" s="50"/>
      <c r="I26" s="51"/>
      <c r="J26" s="51"/>
    </row>
    <row r="27" spans="1:14" x14ac:dyDescent="0.45">
      <c r="C27" s="53"/>
      <c r="D27" s="53"/>
    </row>
    <row r="28" spans="1:14" x14ac:dyDescent="0.45">
      <c r="B28" s="198" t="s">
        <v>91</v>
      </c>
      <c r="C28" s="230" t="s">
        <v>20</v>
      </c>
      <c r="D28" s="238"/>
      <c r="E28" s="235">
        <f>SUM(L16+L18+L20)*4000</f>
        <v>0</v>
      </c>
      <c r="F28" s="235"/>
      <c r="G28" s="215" t="s">
        <v>89</v>
      </c>
    </row>
    <row r="29" spans="1:14" x14ac:dyDescent="0.45">
      <c r="B29" s="199"/>
      <c r="C29" s="239"/>
      <c r="D29" s="240"/>
      <c r="E29" s="213"/>
      <c r="F29" s="213"/>
      <c r="G29" s="216"/>
    </row>
    <row r="30" spans="1:14" x14ac:dyDescent="0.45">
      <c r="B30" s="199"/>
      <c r="C30" s="231" t="s">
        <v>21</v>
      </c>
      <c r="D30" s="241"/>
      <c r="E30" s="212">
        <f>SUM(L17+L19+L21)*2600</f>
        <v>0</v>
      </c>
      <c r="F30" s="212"/>
      <c r="G30" s="228" t="s">
        <v>89</v>
      </c>
    </row>
    <row r="31" spans="1:14" x14ac:dyDescent="0.45">
      <c r="B31" s="199"/>
      <c r="C31" s="231"/>
      <c r="D31" s="241"/>
      <c r="E31" s="213"/>
      <c r="F31" s="213"/>
      <c r="G31" s="216"/>
      <c r="L31" s="5"/>
    </row>
    <row r="32" spans="1:14" x14ac:dyDescent="0.45">
      <c r="B32" s="199"/>
      <c r="C32" s="232" t="s">
        <v>122</v>
      </c>
      <c r="D32" s="243"/>
      <c r="E32" s="212">
        <f>F23*300</f>
        <v>0</v>
      </c>
      <c r="F32" s="212"/>
      <c r="G32" s="228" t="s">
        <v>89</v>
      </c>
    </row>
    <row r="33" spans="1:14" x14ac:dyDescent="0.45">
      <c r="B33" s="199"/>
      <c r="C33" s="239"/>
      <c r="D33" s="240"/>
      <c r="E33" s="213"/>
      <c r="F33" s="213"/>
      <c r="G33" s="216"/>
    </row>
    <row r="34" spans="1:14" x14ac:dyDescent="0.45">
      <c r="B34" s="199"/>
      <c r="C34" s="232" t="s">
        <v>123</v>
      </c>
      <c r="D34" s="243"/>
      <c r="E34" s="212">
        <f>F25*500</f>
        <v>0</v>
      </c>
      <c r="F34" s="212"/>
      <c r="G34" s="228" t="s">
        <v>89</v>
      </c>
    </row>
    <row r="35" spans="1:14" x14ac:dyDescent="0.45">
      <c r="B35" s="199"/>
      <c r="C35" s="227"/>
      <c r="D35" s="242"/>
      <c r="E35" s="214"/>
      <c r="F35" s="214"/>
      <c r="G35" s="229"/>
    </row>
    <row r="36" spans="1:14" x14ac:dyDescent="0.45">
      <c r="B36" s="199"/>
      <c r="C36" s="231" t="s">
        <v>90</v>
      </c>
      <c r="D36" s="241"/>
      <c r="E36" s="236">
        <f>SUM(E28:F35)</f>
        <v>0</v>
      </c>
      <c r="F36" s="236"/>
      <c r="G36" s="215" t="s">
        <v>89</v>
      </c>
    </row>
    <row r="37" spans="1:14" x14ac:dyDescent="0.45">
      <c r="B37" s="200"/>
      <c r="C37" s="227"/>
      <c r="D37" s="242"/>
      <c r="E37" s="237"/>
      <c r="F37" s="237"/>
      <c r="G37" s="229"/>
    </row>
    <row r="38" spans="1:14" ht="18.600000000000001" thickBot="1" x14ac:dyDescent="0.5"/>
    <row r="39" spans="1:14" ht="18.600000000000001" thickBot="1" x14ac:dyDescent="0.5">
      <c r="B39" t="s">
        <v>106</v>
      </c>
      <c r="K39" s="72"/>
    </row>
    <row r="41" spans="1:14" ht="22.2" customHeight="1" x14ac:dyDescent="0.45">
      <c r="B41" s="217" t="s">
        <v>171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1:14" s="80" customFormat="1" ht="15" customHeight="1" x14ac:dyDescent="0.45"/>
    <row r="43" spans="1:14" s="80" customFormat="1" ht="30" customHeight="1" x14ac:dyDescent="0.45">
      <c r="B43" s="244" t="s">
        <v>109</v>
      </c>
      <c r="C43" s="245"/>
      <c r="D43" s="94"/>
      <c r="E43" s="95"/>
      <c r="F43" s="95"/>
      <c r="G43" s="95"/>
      <c r="H43" s="95"/>
      <c r="I43" s="96" t="s">
        <v>125</v>
      </c>
      <c r="J43" s="81"/>
      <c r="K43" s="82"/>
      <c r="L43" s="82"/>
      <c r="M43" s="82"/>
      <c r="N43" s="82"/>
    </row>
    <row r="44" spans="1:14" s="80" customFormat="1" ht="30" customHeight="1" x14ac:dyDescent="0.45">
      <c r="B44" s="244" t="s">
        <v>110</v>
      </c>
      <c r="C44" s="245"/>
      <c r="D44" s="97"/>
      <c r="E44" s="98"/>
      <c r="F44" s="99" t="s">
        <v>107</v>
      </c>
      <c r="G44" s="98"/>
      <c r="H44" s="98"/>
      <c r="I44" s="100" t="s">
        <v>108</v>
      </c>
      <c r="J44" s="81" t="s">
        <v>111</v>
      </c>
      <c r="K44" s="82"/>
      <c r="L44" s="82"/>
      <c r="M44" s="82"/>
      <c r="N44" s="82"/>
    </row>
    <row r="45" spans="1:14" s="80" customFormat="1" ht="30" customHeight="1" x14ac:dyDescent="0.45">
      <c r="B45" s="244" t="s">
        <v>112</v>
      </c>
      <c r="C45" s="245"/>
      <c r="D45" s="97"/>
      <c r="E45" s="98"/>
      <c r="F45" s="99" t="s">
        <v>107</v>
      </c>
      <c r="G45" s="98"/>
      <c r="H45" s="98"/>
      <c r="I45" s="100" t="s">
        <v>108</v>
      </c>
      <c r="J45" s="82" t="s">
        <v>127</v>
      </c>
      <c r="K45" s="82"/>
      <c r="L45" s="82"/>
      <c r="M45" s="82"/>
      <c r="N45" s="82"/>
    </row>
    <row r="46" spans="1:14" s="80" customFormat="1" ht="30" customHeight="1" x14ac:dyDescent="0.45">
      <c r="A46" s="83"/>
      <c r="B46" s="244" t="s">
        <v>114</v>
      </c>
      <c r="C46" s="245"/>
      <c r="D46" s="101" t="s">
        <v>115</v>
      </c>
      <c r="E46" s="102"/>
      <c r="F46" s="102"/>
      <c r="G46" s="102"/>
      <c r="H46" s="102"/>
      <c r="I46" s="103"/>
      <c r="J46" s="248" t="s">
        <v>120</v>
      </c>
      <c r="K46" s="248"/>
      <c r="L46" s="248"/>
      <c r="M46" s="248"/>
      <c r="N46" s="248"/>
    </row>
    <row r="47" spans="1:14" s="80" customFormat="1" ht="30" customHeight="1" x14ac:dyDescent="0.45">
      <c r="A47" s="83"/>
      <c r="B47" s="246"/>
      <c r="C47" s="247"/>
      <c r="D47" s="249"/>
      <c r="E47" s="249"/>
      <c r="F47" s="249"/>
      <c r="G47" s="249"/>
      <c r="H47" s="249"/>
      <c r="I47" s="250"/>
      <c r="J47" s="251" t="s">
        <v>124</v>
      </c>
      <c r="K47" s="248"/>
      <c r="L47" s="248"/>
      <c r="M47" s="248"/>
      <c r="N47" s="248"/>
    </row>
    <row r="48" spans="1:14" s="80" customFormat="1" ht="30" customHeight="1" x14ac:dyDescent="0.45">
      <c r="B48" s="84"/>
      <c r="C48" s="84"/>
      <c r="D48" s="84"/>
      <c r="E48" s="84"/>
      <c r="F48" s="84"/>
      <c r="G48" s="84"/>
      <c r="H48" s="84"/>
      <c r="I48" s="84"/>
    </row>
    <row r="49" spans="2:14" s="80" customFormat="1" ht="30" customHeight="1" x14ac:dyDescent="0.45">
      <c r="B49" s="79" t="s">
        <v>119</v>
      </c>
    </row>
    <row r="50" spans="2:14" s="80" customFormat="1" ht="15" customHeight="1" x14ac:dyDescent="0.45"/>
    <row r="51" spans="2:14" s="80" customFormat="1" ht="30" customHeight="1" x14ac:dyDescent="0.45"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7"/>
    </row>
    <row r="52" spans="2:14" s="80" customFormat="1" ht="30" customHeight="1" x14ac:dyDescent="0.45"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</row>
    <row r="53" spans="2:14" s="80" customFormat="1" ht="30" customHeight="1" x14ac:dyDescent="0.45"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</row>
    <row r="54" spans="2:14" s="80" customFormat="1" ht="30" customHeight="1" x14ac:dyDescent="0.45"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90"/>
    </row>
    <row r="55" spans="2:14" s="80" customFormat="1" ht="30" customHeight="1" x14ac:dyDescent="0.45"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0"/>
    </row>
    <row r="56" spans="2:14" s="80" customFormat="1" ht="30" customHeight="1" x14ac:dyDescent="0.45"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</row>
    <row r="57" spans="2:14" s="80" customFormat="1" ht="30" customHeight="1" x14ac:dyDescent="0.45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3"/>
    </row>
    <row r="58" spans="2:14" s="80" customFormat="1" ht="15" customHeight="1" x14ac:dyDescent="0.45"/>
    <row r="59" spans="2:14" s="79" customFormat="1" x14ac:dyDescent="0.45"/>
    <row r="60" spans="2:14" s="79" customFormat="1" x14ac:dyDescent="0.45"/>
  </sheetData>
  <mergeCells count="46">
    <mergeCell ref="B41:N41"/>
    <mergeCell ref="B43:C43"/>
    <mergeCell ref="B44:C44"/>
    <mergeCell ref="B45:C45"/>
    <mergeCell ref="B46:C47"/>
    <mergeCell ref="J46:N46"/>
    <mergeCell ref="D47:I47"/>
    <mergeCell ref="J47:N47"/>
    <mergeCell ref="G30:G31"/>
    <mergeCell ref="G32:G33"/>
    <mergeCell ref="G34:G35"/>
    <mergeCell ref="G36:G37"/>
    <mergeCell ref="C23:E24"/>
    <mergeCell ref="C25:E26"/>
    <mergeCell ref="G23:G24"/>
    <mergeCell ref="G25:G26"/>
    <mergeCell ref="E28:F29"/>
    <mergeCell ref="E30:F31"/>
    <mergeCell ref="E36:F37"/>
    <mergeCell ref="C28:D29"/>
    <mergeCell ref="C30:D31"/>
    <mergeCell ref="C36:D37"/>
    <mergeCell ref="C32:D33"/>
    <mergeCell ref="C34:D35"/>
    <mergeCell ref="G28:G29"/>
    <mergeCell ref="B1:N1"/>
    <mergeCell ref="D11:I11"/>
    <mergeCell ref="D10:I10"/>
    <mergeCell ref="B8:B13"/>
    <mergeCell ref="C8:C9"/>
    <mergeCell ref="B15:B21"/>
    <mergeCell ref="C20:E21"/>
    <mergeCell ref="L16:M16"/>
    <mergeCell ref="L17:M17"/>
    <mergeCell ref="L18:M18"/>
    <mergeCell ref="L19:M19"/>
    <mergeCell ref="L20:M20"/>
    <mergeCell ref="L21:M21"/>
    <mergeCell ref="B28:B37"/>
    <mergeCell ref="C16:E17"/>
    <mergeCell ref="C18:E19"/>
    <mergeCell ref="B23:B26"/>
    <mergeCell ref="F23:F24"/>
    <mergeCell ref="F25:F26"/>
    <mergeCell ref="E32:F33"/>
    <mergeCell ref="E34:F35"/>
  </mergeCells>
  <phoneticPr fontId="1"/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F5666-2829-4C92-AB58-DAA9BA500F81}">
  <sheetPr codeName="Sheet3"/>
  <dimension ref="A1:P83"/>
  <sheetViews>
    <sheetView showGridLines="0" zoomScaleNormal="100" workbookViewId="0">
      <selection activeCell="B1" sqref="B1:N1"/>
    </sheetView>
  </sheetViews>
  <sheetFormatPr defaultRowHeight="18" x14ac:dyDescent="0.45"/>
  <cols>
    <col min="1" max="1" width="2.5" customWidth="1"/>
    <col min="2" max="2" width="5" customWidth="1"/>
    <col min="3" max="3" width="11.5" customWidth="1"/>
    <col min="4" max="14" width="5.5" customWidth="1"/>
  </cols>
  <sheetData>
    <row r="1" spans="1:14" ht="22.2" customHeight="1" x14ac:dyDescent="0.45">
      <c r="B1" s="217" t="s">
        <v>165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22.2" x14ac:dyDescent="0.45">
      <c r="B2" s="1"/>
      <c r="C2" s="1"/>
      <c r="D2" s="1"/>
      <c r="E2" s="1"/>
      <c r="F2" s="1"/>
      <c r="I2" s="9"/>
      <c r="K2" s="2" t="s">
        <v>121</v>
      </c>
      <c r="L2" s="30"/>
      <c r="M2" s="30"/>
      <c r="N2" s="30"/>
    </row>
    <row r="3" spans="1:14" ht="3" customHeight="1" x14ac:dyDescent="0.45"/>
    <row r="4" spans="1:14" x14ac:dyDescent="0.45">
      <c r="B4" t="s">
        <v>12</v>
      </c>
    </row>
    <row r="5" spans="1:14" x14ac:dyDescent="0.45">
      <c r="B5" t="s">
        <v>4</v>
      </c>
    </row>
    <row r="6" spans="1:14" ht="3" customHeight="1" x14ac:dyDescent="0.45"/>
    <row r="7" spans="1:14" ht="21" customHeight="1" x14ac:dyDescent="0.45">
      <c r="B7" s="12" t="s">
        <v>15</v>
      </c>
      <c r="C7" s="77"/>
      <c r="D7" s="14" t="s">
        <v>0</v>
      </c>
      <c r="E7" s="14">
        <v>4</v>
      </c>
      <c r="F7" s="14" t="s">
        <v>1</v>
      </c>
      <c r="G7" s="14"/>
      <c r="H7" s="14" t="s">
        <v>2</v>
      </c>
      <c r="I7" s="14"/>
      <c r="J7" s="14" t="s">
        <v>18</v>
      </c>
      <c r="K7" s="14"/>
      <c r="L7" s="14" t="s">
        <v>2</v>
      </c>
      <c r="M7" s="14"/>
      <c r="N7" s="15" t="s">
        <v>3</v>
      </c>
    </row>
    <row r="8" spans="1:14" ht="21" customHeight="1" x14ac:dyDescent="0.45">
      <c r="B8" s="218" t="s">
        <v>13</v>
      </c>
      <c r="C8" s="252" t="s">
        <v>5</v>
      </c>
      <c r="D8" s="5" t="s">
        <v>6</v>
      </c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21" customHeight="1" x14ac:dyDescent="0.45">
      <c r="B9" s="219"/>
      <c r="C9" s="253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12" customHeight="1" x14ac:dyDescent="0.45">
      <c r="B10" s="219"/>
      <c r="C10" s="73" t="s">
        <v>7</v>
      </c>
      <c r="D10" s="210" ph="1"/>
      <c r="E10" s="210"/>
      <c r="F10" s="210"/>
      <c r="G10" s="210"/>
      <c r="H10" s="210"/>
      <c r="I10" s="210"/>
      <c r="J10" s="5"/>
      <c r="K10" s="5"/>
      <c r="L10" s="5"/>
      <c r="M10" s="5"/>
      <c r="N10" s="6"/>
    </row>
    <row r="11" spans="1:14" ht="21" customHeight="1" x14ac:dyDescent="0.45">
      <c r="B11" s="219"/>
      <c r="C11" s="74" t="s">
        <v>8</v>
      </c>
      <c r="D11" s="209"/>
      <c r="E11" s="209"/>
      <c r="F11" s="209"/>
      <c r="G11" s="209"/>
      <c r="H11" s="209"/>
      <c r="I11" s="209"/>
      <c r="J11" s="16" t="s">
        <v>9</v>
      </c>
      <c r="K11" s="16"/>
      <c r="L11" s="16"/>
      <c r="M11" s="16"/>
      <c r="N11" s="17"/>
    </row>
    <row r="12" spans="1:14" ht="21" customHeight="1" x14ac:dyDescent="0.45">
      <c r="B12" s="219"/>
      <c r="C12" s="75" t="s">
        <v>14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" customHeight="1" x14ac:dyDescent="0.45">
      <c r="B13" s="220"/>
      <c r="C13" s="76" t="s">
        <v>19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6" customHeight="1" x14ac:dyDescent="0.45">
      <c r="C14" s="3"/>
      <c r="E14" s="5"/>
      <c r="F14" s="5"/>
      <c r="G14" s="5"/>
      <c r="H14" s="5"/>
      <c r="I14" s="29"/>
      <c r="J14" s="29"/>
      <c r="K14" s="29"/>
      <c r="L14" s="29"/>
    </row>
    <row r="15" spans="1:14" ht="15" customHeight="1" x14ac:dyDescent="0.45">
      <c r="A15" s="5"/>
      <c r="B15" s="205" t="s">
        <v>81</v>
      </c>
      <c r="C15" s="38" t="s">
        <v>87</v>
      </c>
      <c r="D15" s="35"/>
      <c r="E15" s="35"/>
      <c r="F15" s="38" t="s">
        <v>82</v>
      </c>
      <c r="G15" s="39"/>
      <c r="H15" s="38" t="s">
        <v>26</v>
      </c>
      <c r="I15" s="39"/>
      <c r="J15" s="35" t="s">
        <v>27</v>
      </c>
      <c r="K15" s="35"/>
      <c r="L15" s="38" t="s">
        <v>25</v>
      </c>
      <c r="M15" s="39"/>
      <c r="N15" s="39"/>
    </row>
    <row r="16" spans="1:14" ht="15" customHeight="1" x14ac:dyDescent="0.45">
      <c r="A16" s="5"/>
      <c r="B16" s="206"/>
      <c r="C16" s="201" t="s">
        <v>86</v>
      </c>
      <c r="D16" s="202"/>
      <c r="E16" s="202"/>
      <c r="F16" s="34" t="s">
        <v>10</v>
      </c>
      <c r="G16" s="36"/>
      <c r="H16" s="42"/>
      <c r="I16" s="15" t="s">
        <v>11</v>
      </c>
      <c r="J16" s="31"/>
      <c r="K16" s="14" t="s">
        <v>11</v>
      </c>
      <c r="L16" s="225">
        <f>SUM(H16+J16)</f>
        <v>0</v>
      </c>
      <c r="M16" s="226"/>
      <c r="N16" s="15" t="s">
        <v>11</v>
      </c>
    </row>
    <row r="17" spans="1:16" ht="15" customHeight="1" x14ac:dyDescent="0.45">
      <c r="A17" s="5"/>
      <c r="B17" s="206"/>
      <c r="C17" s="203"/>
      <c r="D17" s="204"/>
      <c r="E17" s="204"/>
      <c r="F17" s="106" t="s">
        <v>129</v>
      </c>
      <c r="G17" s="37"/>
      <c r="H17" s="43"/>
      <c r="I17" s="8" t="s">
        <v>11</v>
      </c>
      <c r="J17" s="44"/>
      <c r="K17" s="7" t="s">
        <v>11</v>
      </c>
      <c r="L17" s="227">
        <f t="shared" ref="L17:L21" si="0">SUM(H17+J17)</f>
        <v>0</v>
      </c>
      <c r="M17" s="211"/>
      <c r="N17" s="8" t="s">
        <v>11</v>
      </c>
    </row>
    <row r="18" spans="1:16" ht="15" customHeight="1" x14ac:dyDescent="0.45">
      <c r="A18" s="5"/>
      <c r="B18" s="206"/>
      <c r="C18" s="201" t="s">
        <v>86</v>
      </c>
      <c r="D18" s="202"/>
      <c r="E18" s="202"/>
      <c r="F18" s="12" t="s">
        <v>10</v>
      </c>
      <c r="G18" s="36"/>
      <c r="H18" s="42"/>
      <c r="I18" s="15" t="s">
        <v>11</v>
      </c>
      <c r="J18" s="31"/>
      <c r="K18" s="14" t="s">
        <v>11</v>
      </c>
      <c r="L18" s="225">
        <f t="shared" si="0"/>
        <v>0</v>
      </c>
      <c r="M18" s="226"/>
      <c r="N18" s="15" t="s">
        <v>11</v>
      </c>
    </row>
    <row r="19" spans="1:16" ht="15" customHeight="1" x14ac:dyDescent="0.45">
      <c r="A19" s="5"/>
      <c r="B19" s="206"/>
      <c r="C19" s="203"/>
      <c r="D19" s="204"/>
      <c r="E19" s="204"/>
      <c r="F19" s="40" t="s">
        <v>63</v>
      </c>
      <c r="G19" s="37"/>
      <c r="H19" s="43"/>
      <c r="I19" s="8" t="s">
        <v>11</v>
      </c>
      <c r="J19" s="44"/>
      <c r="K19" s="7" t="s">
        <v>11</v>
      </c>
      <c r="L19" s="227">
        <f t="shared" si="0"/>
        <v>0</v>
      </c>
      <c r="M19" s="211"/>
      <c r="N19" s="8" t="s">
        <v>11</v>
      </c>
    </row>
    <row r="20" spans="1:16" ht="15" customHeight="1" x14ac:dyDescent="0.45">
      <c r="A20" s="5"/>
      <c r="B20" s="206"/>
      <c r="C20" s="223" t="s">
        <v>86</v>
      </c>
      <c r="D20" s="224"/>
      <c r="E20" s="224"/>
      <c r="F20" s="12" t="s">
        <v>10</v>
      </c>
      <c r="G20" s="36"/>
      <c r="H20" s="42"/>
      <c r="I20" s="15" t="s">
        <v>11</v>
      </c>
      <c r="J20" s="31"/>
      <c r="K20" s="14" t="s">
        <v>11</v>
      </c>
      <c r="L20" s="225">
        <f t="shared" si="0"/>
        <v>0</v>
      </c>
      <c r="M20" s="226"/>
      <c r="N20" s="15" t="s">
        <v>11</v>
      </c>
    </row>
    <row r="21" spans="1:16" ht="15" customHeight="1" x14ac:dyDescent="0.45">
      <c r="A21" s="5"/>
      <c r="B21" s="207"/>
      <c r="C21" s="203"/>
      <c r="D21" s="204"/>
      <c r="E21" s="204"/>
      <c r="F21" s="40" t="s">
        <v>63</v>
      </c>
      <c r="G21" s="37"/>
      <c r="H21" s="43"/>
      <c r="I21" s="8" t="s">
        <v>11</v>
      </c>
      <c r="J21" s="44"/>
      <c r="K21" s="7" t="s">
        <v>11</v>
      </c>
      <c r="L21" s="227">
        <f t="shared" si="0"/>
        <v>0</v>
      </c>
      <c r="M21" s="211"/>
      <c r="N21" s="8" t="s">
        <v>11</v>
      </c>
    </row>
    <row r="22" spans="1:16" ht="6" customHeight="1" thickBot="1" x14ac:dyDescent="0.5">
      <c r="C22" s="29"/>
      <c r="D22" s="29"/>
      <c r="H22" s="29"/>
      <c r="I22" s="29"/>
      <c r="J22" s="29"/>
      <c r="K22" s="29"/>
      <c r="L22" s="29"/>
      <c r="M22" s="29"/>
    </row>
    <row r="23" spans="1:16" ht="22.2" customHeight="1" x14ac:dyDescent="0.45">
      <c r="B23" s="254" t="s">
        <v>136</v>
      </c>
      <c r="C23" s="256" t="s">
        <v>23</v>
      </c>
      <c r="D23" s="257"/>
      <c r="E23" s="258">
        <f>SUM(L16+L18+L20)*3000</f>
        <v>0</v>
      </c>
      <c r="F23" s="259"/>
      <c r="G23" s="122" t="s">
        <v>89</v>
      </c>
      <c r="H23" s="274" t="s">
        <v>28</v>
      </c>
      <c r="I23" s="275"/>
      <c r="J23" s="275"/>
      <c r="K23" s="278">
        <f>SUM(E23:F24)</f>
        <v>0</v>
      </c>
      <c r="L23" s="278"/>
      <c r="M23" s="272" t="s">
        <v>89</v>
      </c>
      <c r="P23" s="78"/>
    </row>
    <row r="24" spans="1:16" ht="22.2" customHeight="1" thickBot="1" x14ac:dyDescent="0.5">
      <c r="B24" s="255"/>
      <c r="C24" s="260" t="s">
        <v>24</v>
      </c>
      <c r="D24" s="261"/>
      <c r="E24" s="262">
        <f>SUM(L17+L19+L21)*1600</f>
        <v>0</v>
      </c>
      <c r="F24" s="262"/>
      <c r="G24" s="123" t="s">
        <v>89</v>
      </c>
      <c r="H24" s="276"/>
      <c r="I24" s="277"/>
      <c r="J24" s="277"/>
      <c r="K24" s="279"/>
      <c r="L24" s="279"/>
      <c r="M24" s="273"/>
    </row>
    <row r="25" spans="1:16" ht="9" customHeight="1" x14ac:dyDescent="0.45">
      <c r="B25" s="105"/>
      <c r="C25" s="26"/>
      <c r="D25" s="26"/>
      <c r="E25" s="45"/>
      <c r="F25" s="45"/>
      <c r="G25" s="26"/>
    </row>
    <row r="26" spans="1:16" ht="14.4" customHeight="1" x14ac:dyDescent="0.45">
      <c r="B26" s="205" t="s">
        <v>128</v>
      </c>
      <c r="C26" s="38" t="s">
        <v>87</v>
      </c>
      <c r="D26" s="35"/>
      <c r="E26" s="35"/>
      <c r="F26" s="38" t="s">
        <v>116</v>
      </c>
      <c r="G26" s="35"/>
      <c r="H26" s="39"/>
      <c r="I26" s="35" t="s">
        <v>117</v>
      </c>
      <c r="J26" s="35"/>
      <c r="K26" s="35"/>
      <c r="L26" s="38" t="s">
        <v>118</v>
      </c>
      <c r="M26" s="35"/>
      <c r="N26" s="39"/>
    </row>
    <row r="27" spans="1:16" ht="14.4" customHeight="1" x14ac:dyDescent="0.45">
      <c r="B27" s="206"/>
      <c r="C27" s="201" t="s">
        <v>86</v>
      </c>
      <c r="D27" s="202"/>
      <c r="E27" s="265"/>
      <c r="F27" s="46"/>
      <c r="G27" s="41"/>
      <c r="H27" s="47"/>
      <c r="I27" s="46"/>
      <c r="J27" s="41"/>
      <c r="K27" s="47"/>
      <c r="L27" s="112" t="s">
        <v>131</v>
      </c>
      <c r="M27" s="107"/>
      <c r="N27" s="117" t="s">
        <v>130</v>
      </c>
    </row>
    <row r="28" spans="1:16" ht="15" customHeight="1" x14ac:dyDescent="0.45">
      <c r="B28" s="206"/>
      <c r="C28" s="223"/>
      <c r="D28" s="224"/>
      <c r="E28" s="266"/>
      <c r="F28" s="50"/>
      <c r="G28" s="23"/>
      <c r="H28" s="52"/>
      <c r="I28" s="50"/>
      <c r="J28" s="23"/>
      <c r="K28" s="52"/>
      <c r="L28" s="118" t="s">
        <v>132</v>
      </c>
      <c r="M28" s="119"/>
      <c r="N28" s="120" t="s">
        <v>130</v>
      </c>
    </row>
    <row r="29" spans="1:16" ht="14.4" customHeight="1" x14ac:dyDescent="0.45">
      <c r="B29" s="206"/>
      <c r="C29" s="223"/>
      <c r="D29" s="224"/>
      <c r="E29" s="266"/>
      <c r="F29" s="50"/>
      <c r="G29" s="23"/>
      <c r="H29" s="52"/>
      <c r="I29" s="50"/>
      <c r="J29" s="23"/>
      <c r="K29" s="52"/>
      <c r="L29" s="116" t="s">
        <v>133</v>
      </c>
      <c r="M29" s="114"/>
      <c r="N29" s="120" t="s">
        <v>130</v>
      </c>
    </row>
    <row r="30" spans="1:16" ht="14.4" customHeight="1" x14ac:dyDescent="0.45">
      <c r="B30" s="206"/>
      <c r="C30" s="203"/>
      <c r="D30" s="204"/>
      <c r="E30" s="267"/>
      <c r="F30" s="48"/>
      <c r="G30" s="23"/>
      <c r="H30" s="52"/>
      <c r="I30" s="24"/>
      <c r="J30" s="23"/>
      <c r="K30" s="52"/>
      <c r="L30" s="113" t="s">
        <v>134</v>
      </c>
      <c r="M30" s="23"/>
      <c r="N30" s="27" t="s">
        <v>130</v>
      </c>
    </row>
    <row r="31" spans="1:16" ht="14.4" customHeight="1" x14ac:dyDescent="0.45">
      <c r="B31" s="206"/>
      <c r="C31" s="201" t="s">
        <v>86</v>
      </c>
      <c r="D31" s="202"/>
      <c r="E31" s="265"/>
      <c r="F31" s="270" t="s">
        <v>135</v>
      </c>
      <c r="G31" s="208"/>
      <c r="H31" s="215" t="s">
        <v>130</v>
      </c>
      <c r="I31" s="270" t="s">
        <v>135</v>
      </c>
      <c r="J31" s="208"/>
      <c r="K31" s="215" t="s">
        <v>130</v>
      </c>
      <c r="L31" s="112" t="s">
        <v>131</v>
      </c>
      <c r="M31" s="107"/>
      <c r="N31" s="117" t="s">
        <v>130</v>
      </c>
    </row>
    <row r="32" spans="1:16" ht="14.4" customHeight="1" x14ac:dyDescent="0.45">
      <c r="B32" s="206"/>
      <c r="C32" s="223"/>
      <c r="D32" s="224"/>
      <c r="E32" s="266"/>
      <c r="F32" s="271"/>
      <c r="G32" s="209"/>
      <c r="H32" s="234"/>
      <c r="I32" s="271"/>
      <c r="J32" s="209"/>
      <c r="K32" s="234"/>
      <c r="L32" s="118" t="s">
        <v>132</v>
      </c>
      <c r="M32" s="119"/>
      <c r="N32" s="120" t="s">
        <v>130</v>
      </c>
    </row>
    <row r="33" spans="2:15" ht="14.4" customHeight="1" x14ac:dyDescent="0.45">
      <c r="B33" s="206"/>
      <c r="C33" s="223"/>
      <c r="D33" s="224"/>
      <c r="E33" s="266"/>
      <c r="F33" s="268" t="s">
        <v>133</v>
      </c>
      <c r="G33" s="210"/>
      <c r="H33" s="216" t="s">
        <v>130</v>
      </c>
      <c r="I33" s="116" t="s">
        <v>133</v>
      </c>
      <c r="J33" s="114"/>
      <c r="K33" s="32" t="s">
        <v>130</v>
      </c>
      <c r="L33" s="116" t="s">
        <v>133</v>
      </c>
      <c r="M33" s="114"/>
      <c r="N33" s="120" t="s">
        <v>130</v>
      </c>
    </row>
    <row r="34" spans="2:15" ht="14.4" customHeight="1" x14ac:dyDescent="0.45">
      <c r="B34" s="206"/>
      <c r="C34" s="203"/>
      <c r="D34" s="204"/>
      <c r="E34" s="267"/>
      <c r="F34" s="269"/>
      <c r="G34" s="211"/>
      <c r="H34" s="229"/>
      <c r="I34" s="113" t="s">
        <v>134</v>
      </c>
      <c r="J34" s="24"/>
      <c r="K34" s="27" t="s">
        <v>130</v>
      </c>
      <c r="L34" s="113" t="s">
        <v>134</v>
      </c>
      <c r="M34" s="23"/>
      <c r="N34" s="27" t="s">
        <v>130</v>
      </c>
    </row>
    <row r="35" spans="2:15" ht="14.4" customHeight="1" x14ac:dyDescent="0.45">
      <c r="B35" s="206"/>
      <c r="C35" s="201" t="s">
        <v>86</v>
      </c>
      <c r="D35" s="202"/>
      <c r="E35" s="265"/>
      <c r="F35" s="270" t="s">
        <v>135</v>
      </c>
      <c r="G35" s="208"/>
      <c r="H35" s="215" t="s">
        <v>130</v>
      </c>
      <c r="I35" s="270" t="s">
        <v>135</v>
      </c>
      <c r="J35" s="208"/>
      <c r="K35" s="215" t="s">
        <v>130</v>
      </c>
      <c r="L35" s="112" t="s">
        <v>131</v>
      </c>
      <c r="M35" s="107"/>
      <c r="N35" s="117" t="s">
        <v>130</v>
      </c>
    </row>
    <row r="36" spans="2:15" ht="14.4" customHeight="1" x14ac:dyDescent="0.45">
      <c r="B36" s="206"/>
      <c r="C36" s="223"/>
      <c r="D36" s="224"/>
      <c r="E36" s="266"/>
      <c r="F36" s="271"/>
      <c r="G36" s="209"/>
      <c r="H36" s="234"/>
      <c r="I36" s="271"/>
      <c r="J36" s="209"/>
      <c r="K36" s="234"/>
      <c r="L36" s="118" t="s">
        <v>132</v>
      </c>
      <c r="M36" s="119"/>
      <c r="N36" s="120" t="s">
        <v>130</v>
      </c>
    </row>
    <row r="37" spans="2:15" ht="14.4" customHeight="1" x14ac:dyDescent="0.45">
      <c r="B37" s="206"/>
      <c r="C37" s="223"/>
      <c r="D37" s="224"/>
      <c r="E37" s="266"/>
      <c r="F37" s="268" t="s">
        <v>133</v>
      </c>
      <c r="G37" s="210"/>
      <c r="H37" s="216" t="s">
        <v>130</v>
      </c>
      <c r="I37" s="116" t="s">
        <v>133</v>
      </c>
      <c r="J37" s="114"/>
      <c r="K37" s="32" t="s">
        <v>130</v>
      </c>
      <c r="L37" s="116" t="s">
        <v>133</v>
      </c>
      <c r="M37" s="114"/>
      <c r="N37" s="120" t="s">
        <v>130</v>
      </c>
    </row>
    <row r="38" spans="2:15" ht="14.4" customHeight="1" x14ac:dyDescent="0.45">
      <c r="B38" s="206"/>
      <c r="C38" s="203"/>
      <c r="D38" s="204"/>
      <c r="E38" s="267"/>
      <c r="F38" s="269"/>
      <c r="G38" s="211"/>
      <c r="H38" s="229"/>
      <c r="I38" s="113" t="s">
        <v>134</v>
      </c>
      <c r="J38" s="24"/>
      <c r="K38" s="27" t="s">
        <v>130</v>
      </c>
      <c r="L38" s="113" t="s">
        <v>134</v>
      </c>
      <c r="M38" s="23"/>
      <c r="N38" s="27" t="s">
        <v>130</v>
      </c>
    </row>
    <row r="39" spans="2:15" ht="14.4" customHeight="1" x14ac:dyDescent="0.45">
      <c r="B39" s="206"/>
      <c r="C39" s="201" t="s">
        <v>86</v>
      </c>
      <c r="D39" s="202"/>
      <c r="E39" s="265"/>
      <c r="F39" s="270" t="s">
        <v>135</v>
      </c>
      <c r="G39" s="208"/>
      <c r="H39" s="215" t="s">
        <v>130</v>
      </c>
      <c r="I39" s="111"/>
      <c r="J39" s="41"/>
      <c r="K39" s="47"/>
      <c r="L39" s="111"/>
      <c r="M39" s="41"/>
      <c r="N39" s="47"/>
      <c r="O39" s="26"/>
    </row>
    <row r="40" spans="2:15" ht="14.4" customHeight="1" x14ac:dyDescent="0.45">
      <c r="B40" s="206"/>
      <c r="C40" s="223"/>
      <c r="D40" s="224"/>
      <c r="E40" s="266"/>
      <c r="F40" s="271"/>
      <c r="G40" s="209"/>
      <c r="H40" s="234"/>
      <c r="I40" s="115"/>
      <c r="J40" s="23"/>
      <c r="K40" s="52"/>
      <c r="L40" s="115"/>
      <c r="M40" s="23"/>
      <c r="N40" s="52"/>
      <c r="O40" s="26"/>
    </row>
    <row r="41" spans="2:15" ht="14.4" customHeight="1" x14ac:dyDescent="0.45">
      <c r="B41" s="206"/>
      <c r="C41" s="223"/>
      <c r="D41" s="224"/>
      <c r="E41" s="266"/>
      <c r="F41" s="268" t="s">
        <v>133</v>
      </c>
      <c r="G41" s="210"/>
      <c r="H41" s="216" t="s">
        <v>130</v>
      </c>
      <c r="I41" s="115"/>
      <c r="J41" s="23"/>
      <c r="K41" s="52"/>
      <c r="L41" s="115"/>
      <c r="M41" s="23"/>
      <c r="N41" s="52"/>
      <c r="O41" s="26"/>
    </row>
    <row r="42" spans="2:15" ht="14.4" customHeight="1" x14ac:dyDescent="0.45">
      <c r="B42" s="207"/>
      <c r="C42" s="203"/>
      <c r="D42" s="204"/>
      <c r="E42" s="267"/>
      <c r="F42" s="269"/>
      <c r="G42" s="211"/>
      <c r="H42" s="229"/>
      <c r="I42" s="113"/>
      <c r="J42" s="24"/>
      <c r="K42" s="49"/>
      <c r="L42" s="113"/>
      <c r="M42" s="24"/>
      <c r="N42" s="49"/>
      <c r="O42" s="26"/>
    </row>
    <row r="43" spans="2:15" ht="6.6" customHeight="1" x14ac:dyDescent="0.45">
      <c r="B43" s="105"/>
      <c r="C43" s="33"/>
      <c r="D43" s="33"/>
      <c r="E43" s="33"/>
      <c r="F43" s="124"/>
      <c r="G43" s="26"/>
      <c r="H43" s="26"/>
      <c r="I43" s="125"/>
      <c r="J43" s="23"/>
      <c r="K43" s="23"/>
      <c r="L43" s="125"/>
      <c r="M43" s="23"/>
      <c r="N43" s="23"/>
      <c r="O43" s="26"/>
    </row>
    <row r="44" spans="2:15" s="51" customFormat="1" ht="14.4" customHeight="1" x14ac:dyDescent="0.45">
      <c r="B44" s="198" t="s">
        <v>137</v>
      </c>
      <c r="C44" s="131" t="s">
        <v>138</v>
      </c>
      <c r="D44" s="132"/>
      <c r="E44" s="133"/>
      <c r="F44" s="144" t="s">
        <v>139</v>
      </c>
      <c r="G44" s="13"/>
      <c r="H44" s="13"/>
      <c r="I44" s="145"/>
      <c r="J44" s="12" t="s">
        <v>145</v>
      </c>
      <c r="K44" s="13"/>
      <c r="L44" s="146"/>
      <c r="M44" s="36"/>
      <c r="N44" s="23"/>
      <c r="O44" s="23"/>
    </row>
    <row r="45" spans="2:15" s="51" customFormat="1" ht="14.4" customHeight="1" x14ac:dyDescent="0.45">
      <c r="B45" s="199"/>
      <c r="C45" s="134" t="s">
        <v>140</v>
      </c>
      <c r="D45" s="151">
        <f>SUM(G31+G35+G39)*650</f>
        <v>0</v>
      </c>
      <c r="E45" s="135" t="s">
        <v>92</v>
      </c>
      <c r="F45" s="128" t="s">
        <v>140</v>
      </c>
      <c r="G45" s="4"/>
      <c r="H45" s="153">
        <f>SUM(J31+J35)*650</f>
        <v>0</v>
      </c>
      <c r="I45" s="137" t="s">
        <v>92</v>
      </c>
      <c r="J45" s="147" t="s">
        <v>143</v>
      </c>
      <c r="K45" s="138"/>
      <c r="L45" s="148">
        <f>SUM(M27+M31+M35)*1060</f>
        <v>0</v>
      </c>
      <c r="M45" s="120" t="s">
        <v>92</v>
      </c>
      <c r="N45" s="23"/>
      <c r="O45" s="23"/>
    </row>
    <row r="46" spans="2:15" s="51" customFormat="1" ht="14.4" customHeight="1" x14ac:dyDescent="0.45">
      <c r="B46" s="199"/>
      <c r="C46" s="134" t="s">
        <v>141</v>
      </c>
      <c r="D46" s="151">
        <f>SUM(G33+G37+G41)*640</f>
        <v>0</v>
      </c>
      <c r="E46" s="135" t="s">
        <v>92</v>
      </c>
      <c r="F46" s="134" t="s">
        <v>141</v>
      </c>
      <c r="G46" s="138"/>
      <c r="H46" s="154">
        <f>SUM(J33+J37)*640</f>
        <v>0</v>
      </c>
      <c r="I46" s="139" t="s">
        <v>92</v>
      </c>
      <c r="J46" s="143" t="s">
        <v>144</v>
      </c>
      <c r="K46" s="22"/>
      <c r="L46" s="149">
        <f>SUM(M28+M32+M36)*650</f>
        <v>0</v>
      </c>
      <c r="M46" s="32" t="s">
        <v>92</v>
      </c>
      <c r="N46" s="23"/>
      <c r="O46" s="23"/>
    </row>
    <row r="47" spans="2:15" s="51" customFormat="1" ht="14.4" customHeight="1" x14ac:dyDescent="0.45">
      <c r="B47" s="199"/>
      <c r="C47" s="136"/>
      <c r="D47" s="151"/>
      <c r="E47" s="135"/>
      <c r="F47" s="140" t="s">
        <v>142</v>
      </c>
      <c r="G47" s="138"/>
      <c r="H47" s="154">
        <f>SUM(J34+J38)*1530</f>
        <v>0</v>
      </c>
      <c r="I47" s="139" t="s">
        <v>92</v>
      </c>
      <c r="J47" s="142" t="s">
        <v>141</v>
      </c>
      <c r="K47" s="22"/>
      <c r="L47" s="149">
        <f>SUM(M29+M33+M37)*640</f>
        <v>0</v>
      </c>
      <c r="M47" s="32" t="s">
        <v>92</v>
      </c>
      <c r="N47" s="23"/>
      <c r="O47" s="23"/>
    </row>
    <row r="48" spans="2:15" s="51" customFormat="1" ht="14.4" customHeight="1" x14ac:dyDescent="0.45">
      <c r="B48" s="199"/>
      <c r="C48" s="136"/>
      <c r="D48" s="151"/>
      <c r="E48" s="135"/>
      <c r="F48" s="116"/>
      <c r="G48" s="114"/>
      <c r="H48" s="153"/>
      <c r="I48" s="137"/>
      <c r="J48" s="141" t="s">
        <v>142</v>
      </c>
      <c r="K48" s="22"/>
      <c r="L48" s="149">
        <f>SUM(M30+M34+M38)*1530</f>
        <v>0</v>
      </c>
      <c r="M48" s="32" t="s">
        <v>92</v>
      </c>
      <c r="N48" s="23"/>
      <c r="O48" s="23"/>
    </row>
    <row r="49" spans="1:15" s="51" customFormat="1" ht="14.4" customHeight="1" x14ac:dyDescent="0.45">
      <c r="B49" s="199"/>
      <c r="C49" s="108" t="s">
        <v>146</v>
      </c>
      <c r="D49" s="152">
        <f>SUM(D45:D46)</f>
        <v>0</v>
      </c>
      <c r="E49" s="129" t="s">
        <v>92</v>
      </c>
      <c r="F49" s="113" t="s">
        <v>147</v>
      </c>
      <c r="G49" s="24"/>
      <c r="H49" s="155">
        <f>SUM(H45:H47)</f>
        <v>0</v>
      </c>
      <c r="I49" s="130" t="s">
        <v>92</v>
      </c>
      <c r="J49" s="40" t="s">
        <v>148</v>
      </c>
      <c r="K49" s="30"/>
      <c r="L49" s="150">
        <f>SUM(L45:L48)</f>
        <v>0</v>
      </c>
      <c r="M49" s="28" t="s">
        <v>92</v>
      </c>
      <c r="N49" s="23"/>
      <c r="O49" s="23"/>
    </row>
    <row r="50" spans="1:15" s="51" customFormat="1" ht="30" customHeight="1" x14ac:dyDescent="0.45">
      <c r="B50" s="200"/>
      <c r="C50" s="108"/>
      <c r="D50" s="109"/>
      <c r="E50" s="129"/>
      <c r="F50" s="127"/>
      <c r="G50" s="24"/>
      <c r="H50" s="24"/>
      <c r="I50" s="289" t="s">
        <v>149</v>
      </c>
      <c r="J50" s="289"/>
      <c r="K50" s="287">
        <f>SUM(D49+H49+L49)</f>
        <v>0</v>
      </c>
      <c r="L50" s="288"/>
      <c r="M50" s="121" t="s">
        <v>92</v>
      </c>
      <c r="N50" s="23"/>
      <c r="O50" s="23"/>
    </row>
    <row r="51" spans="1:15" s="51" customFormat="1" ht="14.4" customHeight="1" x14ac:dyDescent="0.45">
      <c r="B51" s="126"/>
      <c r="C51" s="110"/>
      <c r="D51" s="110"/>
      <c r="E51" s="110"/>
      <c r="F51" s="125"/>
      <c r="G51" s="23"/>
      <c r="H51" s="23"/>
      <c r="I51" s="124"/>
      <c r="J51" s="23"/>
      <c r="K51" s="23"/>
      <c r="L51" s="125"/>
      <c r="M51" s="23"/>
      <c r="N51" s="23"/>
      <c r="O51" s="23"/>
    </row>
    <row r="52" spans="1:15" ht="18.600000000000001" thickBot="1" x14ac:dyDescent="0.5"/>
    <row r="53" spans="1:15" ht="18.600000000000001" thickBot="1" x14ac:dyDescent="0.5">
      <c r="B53" t="s">
        <v>106</v>
      </c>
      <c r="K53" s="72"/>
    </row>
    <row r="54" spans="1:15" s="79" customFormat="1" x14ac:dyDescent="0.45"/>
    <row r="55" spans="1:15" ht="22.2" customHeight="1" x14ac:dyDescent="0.45">
      <c r="B55" s="217" t="s">
        <v>164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1:15" s="80" customFormat="1" ht="15" customHeight="1" x14ac:dyDescent="0.45"/>
    <row r="57" spans="1:15" s="80" customFormat="1" ht="30" customHeight="1" x14ac:dyDescent="0.45">
      <c r="B57" s="263" t="s">
        <v>109</v>
      </c>
      <c r="C57" s="264"/>
      <c r="D57" s="94"/>
      <c r="E57" s="95"/>
      <c r="F57" s="95"/>
      <c r="G57" s="95"/>
      <c r="H57" s="95"/>
      <c r="I57" s="96" t="s">
        <v>125</v>
      </c>
      <c r="J57" s="81"/>
      <c r="K57" s="82"/>
      <c r="L57" s="82"/>
      <c r="M57" s="82"/>
      <c r="N57" s="82"/>
    </row>
    <row r="58" spans="1:15" s="80" customFormat="1" ht="30" customHeight="1" x14ac:dyDescent="0.45">
      <c r="B58" s="263" t="s">
        <v>110</v>
      </c>
      <c r="C58" s="264"/>
      <c r="D58" s="97"/>
      <c r="E58" s="98"/>
      <c r="F58" s="99" t="s">
        <v>107</v>
      </c>
      <c r="G58" s="98"/>
      <c r="H58" s="98"/>
      <c r="I58" s="100" t="s">
        <v>108</v>
      </c>
      <c r="J58" s="81" t="s">
        <v>111</v>
      </c>
      <c r="K58" s="82"/>
      <c r="L58" s="82"/>
      <c r="M58" s="82"/>
      <c r="N58" s="82"/>
    </row>
    <row r="59" spans="1:15" s="80" customFormat="1" ht="30" customHeight="1" x14ac:dyDescent="0.45">
      <c r="B59" s="263" t="s">
        <v>112</v>
      </c>
      <c r="C59" s="264"/>
      <c r="D59" s="97"/>
      <c r="E59" s="98"/>
      <c r="F59" s="99" t="s">
        <v>107</v>
      </c>
      <c r="G59" s="98"/>
      <c r="H59" s="98"/>
      <c r="I59" s="100" t="s">
        <v>108</v>
      </c>
      <c r="J59" s="82" t="s">
        <v>113</v>
      </c>
      <c r="K59" s="82"/>
      <c r="L59" s="82"/>
      <c r="M59" s="82"/>
      <c r="N59" s="82"/>
    </row>
    <row r="60" spans="1:15" s="80" customFormat="1" ht="30" customHeight="1" x14ac:dyDescent="0.45">
      <c r="A60" s="83"/>
      <c r="B60" s="263" t="s">
        <v>114</v>
      </c>
      <c r="C60" s="264"/>
      <c r="D60" s="101" t="s">
        <v>115</v>
      </c>
      <c r="E60" s="102"/>
      <c r="F60" s="102"/>
      <c r="G60" s="102"/>
      <c r="H60" s="102"/>
      <c r="I60" s="103"/>
      <c r="J60" s="248" t="s">
        <v>120</v>
      </c>
      <c r="K60" s="248"/>
      <c r="L60" s="248"/>
      <c r="M60" s="248"/>
      <c r="N60" s="248"/>
    </row>
    <row r="61" spans="1:15" s="80" customFormat="1" ht="30" customHeight="1" x14ac:dyDescent="0.45">
      <c r="A61" s="83"/>
      <c r="B61" s="283"/>
      <c r="C61" s="284"/>
      <c r="D61" s="249"/>
      <c r="E61" s="249"/>
      <c r="F61" s="249"/>
      <c r="G61" s="249"/>
      <c r="H61" s="249"/>
      <c r="I61" s="250"/>
      <c r="J61" s="251" t="s">
        <v>124</v>
      </c>
      <c r="K61" s="248"/>
      <c r="L61" s="248"/>
      <c r="M61" s="248"/>
      <c r="N61" s="248"/>
    </row>
    <row r="62" spans="1:15" s="80" customFormat="1" ht="30" customHeight="1" x14ac:dyDescent="0.45">
      <c r="B62" s="84"/>
      <c r="C62" s="84"/>
      <c r="D62" s="84"/>
      <c r="E62" s="84"/>
      <c r="F62" s="84"/>
      <c r="G62" s="84"/>
      <c r="H62" s="84"/>
      <c r="I62" s="84"/>
    </row>
    <row r="63" spans="1:15" s="80" customFormat="1" ht="24" customHeight="1" x14ac:dyDescent="0.45">
      <c r="B63" s="263" t="s">
        <v>150</v>
      </c>
      <c r="C63" s="264"/>
      <c r="D63" s="280" t="s">
        <v>138</v>
      </c>
      <c r="E63" s="158" t="s">
        <v>155</v>
      </c>
      <c r="F63" s="158" t="s">
        <v>154</v>
      </c>
      <c r="G63" s="158"/>
      <c r="H63" s="158" t="s">
        <v>152</v>
      </c>
      <c r="I63" s="159" t="s">
        <v>153</v>
      </c>
    </row>
    <row r="64" spans="1:15" s="80" customFormat="1" ht="24" customHeight="1" x14ac:dyDescent="0.45">
      <c r="B64" s="283"/>
      <c r="C64" s="284"/>
      <c r="D64" s="282"/>
      <c r="E64" s="160" t="s">
        <v>155</v>
      </c>
      <c r="F64" s="160" t="s">
        <v>154</v>
      </c>
      <c r="G64" s="160"/>
      <c r="H64" s="160" t="s">
        <v>152</v>
      </c>
      <c r="I64" s="161" t="s">
        <v>153</v>
      </c>
      <c r="J64" s="80" t="s">
        <v>156</v>
      </c>
    </row>
    <row r="65" spans="2:14" s="80" customFormat="1" ht="24" customHeight="1" x14ac:dyDescent="0.45">
      <c r="B65" s="283"/>
      <c r="C65" s="284"/>
      <c r="D65" s="281"/>
      <c r="E65" s="156" t="s">
        <v>155</v>
      </c>
      <c r="F65" s="156" t="s">
        <v>154</v>
      </c>
      <c r="G65" s="156"/>
      <c r="H65" s="156" t="s">
        <v>152</v>
      </c>
      <c r="I65" s="157" t="s">
        <v>153</v>
      </c>
      <c r="J65" s="80" t="s">
        <v>157</v>
      </c>
    </row>
    <row r="66" spans="2:14" s="80" customFormat="1" ht="24" customHeight="1" x14ac:dyDescent="0.45">
      <c r="B66" s="283"/>
      <c r="C66" s="284"/>
      <c r="D66" s="280" t="s">
        <v>139</v>
      </c>
      <c r="E66" s="158" t="s">
        <v>155</v>
      </c>
      <c r="F66" s="158" t="s">
        <v>154</v>
      </c>
      <c r="G66" s="158"/>
      <c r="H66" s="158" t="s">
        <v>152</v>
      </c>
      <c r="I66" s="159" t="s">
        <v>153</v>
      </c>
      <c r="J66" s="80" t="s">
        <v>158</v>
      </c>
    </row>
    <row r="67" spans="2:14" s="80" customFormat="1" ht="24" customHeight="1" x14ac:dyDescent="0.45">
      <c r="B67" s="283"/>
      <c r="C67" s="284"/>
      <c r="D67" s="281"/>
      <c r="E67" s="156" t="s">
        <v>155</v>
      </c>
      <c r="F67" s="156" t="s">
        <v>154</v>
      </c>
      <c r="G67" s="156"/>
      <c r="H67" s="156" t="s">
        <v>152</v>
      </c>
      <c r="I67" s="157" t="s">
        <v>153</v>
      </c>
      <c r="J67" s="80" t="s">
        <v>159</v>
      </c>
    </row>
    <row r="68" spans="2:14" s="80" customFormat="1" ht="24" customHeight="1" x14ac:dyDescent="0.45">
      <c r="B68" s="283"/>
      <c r="C68" s="284"/>
      <c r="D68" s="282" t="s">
        <v>145</v>
      </c>
      <c r="E68" s="158" t="s">
        <v>155</v>
      </c>
      <c r="F68" s="158" t="s">
        <v>154</v>
      </c>
      <c r="G68" s="158"/>
      <c r="H68" s="158" t="s">
        <v>152</v>
      </c>
      <c r="I68" s="159" t="s">
        <v>153</v>
      </c>
      <c r="J68" s="80" t="s">
        <v>160</v>
      </c>
    </row>
    <row r="69" spans="2:14" s="80" customFormat="1" ht="24" customHeight="1" x14ac:dyDescent="0.45">
      <c r="B69" s="283"/>
      <c r="C69" s="284"/>
      <c r="D69" s="282"/>
      <c r="E69" s="160" t="s">
        <v>155</v>
      </c>
      <c r="F69" s="160" t="s">
        <v>154</v>
      </c>
      <c r="G69" s="160"/>
      <c r="H69" s="160" t="s">
        <v>152</v>
      </c>
      <c r="I69" s="161" t="s">
        <v>153</v>
      </c>
    </row>
    <row r="70" spans="2:14" s="80" customFormat="1" ht="24" customHeight="1" x14ac:dyDescent="0.45">
      <c r="B70" s="285"/>
      <c r="C70" s="286"/>
      <c r="D70" s="281"/>
      <c r="E70" s="156" t="s">
        <v>155</v>
      </c>
      <c r="F70" s="156" t="s">
        <v>154</v>
      </c>
      <c r="G70" s="156"/>
      <c r="H70" s="156" t="s">
        <v>152</v>
      </c>
      <c r="I70" s="157" t="s">
        <v>153</v>
      </c>
    </row>
    <row r="71" spans="2:14" s="80" customFormat="1" ht="30" customHeight="1" x14ac:dyDescent="0.45">
      <c r="B71" s="82"/>
      <c r="C71" s="82"/>
      <c r="D71" s="82"/>
      <c r="E71" s="82"/>
      <c r="F71" s="82"/>
      <c r="G71" s="82"/>
      <c r="H71" s="82"/>
      <c r="I71" s="82"/>
    </row>
    <row r="72" spans="2:14" s="80" customFormat="1" ht="30" customHeight="1" x14ac:dyDescent="0.45">
      <c r="B72" s="79" t="s">
        <v>119</v>
      </c>
    </row>
    <row r="73" spans="2:14" s="80" customFormat="1" ht="15" customHeight="1" x14ac:dyDescent="0.45"/>
    <row r="74" spans="2:14" s="80" customFormat="1" ht="30" customHeight="1" x14ac:dyDescent="0.45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7"/>
    </row>
    <row r="75" spans="2:14" s="80" customFormat="1" ht="30" customHeight="1" x14ac:dyDescent="0.45"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</row>
    <row r="76" spans="2:14" s="80" customFormat="1" ht="30" customHeight="1" x14ac:dyDescent="0.45"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90"/>
    </row>
    <row r="77" spans="2:14" s="80" customFormat="1" ht="30" customHeight="1" x14ac:dyDescent="0.45"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</row>
    <row r="78" spans="2:14" s="80" customFormat="1" ht="30" customHeight="1" x14ac:dyDescent="0.45"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</row>
    <row r="79" spans="2:14" s="80" customFormat="1" ht="30" customHeight="1" x14ac:dyDescent="0.45"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</row>
    <row r="80" spans="2:14" s="80" customFormat="1" ht="30" customHeight="1" x14ac:dyDescent="0.45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="80" customFormat="1" ht="15" customHeight="1" x14ac:dyDescent="0.45"/>
    <row r="82" s="79" customFormat="1" x14ac:dyDescent="0.45"/>
    <row r="83" s="79" customFormat="1" x14ac:dyDescent="0.45"/>
  </sheetData>
  <mergeCells count="67">
    <mergeCell ref="D66:D67"/>
    <mergeCell ref="D68:D70"/>
    <mergeCell ref="B63:C70"/>
    <mergeCell ref="K50:L50"/>
    <mergeCell ref="I50:J50"/>
    <mergeCell ref="B44:B50"/>
    <mergeCell ref="D63:D65"/>
    <mergeCell ref="J60:N60"/>
    <mergeCell ref="D61:I61"/>
    <mergeCell ref="B60:C61"/>
    <mergeCell ref="J61:N61"/>
    <mergeCell ref="B59:C59"/>
    <mergeCell ref="B55:N55"/>
    <mergeCell ref="I35:I36"/>
    <mergeCell ref="J35:J36"/>
    <mergeCell ref="K35:K36"/>
    <mergeCell ref="I31:I32"/>
    <mergeCell ref="J31:J32"/>
    <mergeCell ref="K31:K32"/>
    <mergeCell ref="G39:G40"/>
    <mergeCell ref="H39:H40"/>
    <mergeCell ref="F35:F36"/>
    <mergeCell ref="G35:G36"/>
    <mergeCell ref="H35:H36"/>
    <mergeCell ref="G37:G38"/>
    <mergeCell ref="H31:H32"/>
    <mergeCell ref="H33:H34"/>
    <mergeCell ref="G31:G32"/>
    <mergeCell ref="G33:G34"/>
    <mergeCell ref="M23:M24"/>
    <mergeCell ref="H23:J24"/>
    <mergeCell ref="K23:L24"/>
    <mergeCell ref="C24:D24"/>
    <mergeCell ref="E24:F24"/>
    <mergeCell ref="B57:C57"/>
    <mergeCell ref="B58:C58"/>
    <mergeCell ref="C35:E38"/>
    <mergeCell ref="C39:E42"/>
    <mergeCell ref="B26:B42"/>
    <mergeCell ref="F37:F38"/>
    <mergeCell ref="F41:F42"/>
    <mergeCell ref="C27:E30"/>
    <mergeCell ref="C31:E34"/>
    <mergeCell ref="F31:F32"/>
    <mergeCell ref="F33:F34"/>
    <mergeCell ref="F39:F40"/>
    <mergeCell ref="C23:D23"/>
    <mergeCell ref="E23:F23"/>
    <mergeCell ref="B15:B21"/>
    <mergeCell ref="C16:E17"/>
    <mergeCell ref="C20:E21"/>
    <mergeCell ref="H37:H38"/>
    <mergeCell ref="H41:H42"/>
    <mergeCell ref="L20:M20"/>
    <mergeCell ref="L21:M21"/>
    <mergeCell ref="B1:N1"/>
    <mergeCell ref="B8:B13"/>
    <mergeCell ref="D10:I10"/>
    <mergeCell ref="D11:I11"/>
    <mergeCell ref="C8:C9"/>
    <mergeCell ref="L16:M16"/>
    <mergeCell ref="L17:M17"/>
    <mergeCell ref="C18:E19"/>
    <mergeCell ref="L18:M18"/>
    <mergeCell ref="L19:M19"/>
    <mergeCell ref="G41:G42"/>
    <mergeCell ref="B23:B24"/>
  </mergeCells>
  <phoneticPr fontId="1"/>
  <pageMargins left="0.7" right="0.7" top="0.4" bottom="0.3" header="0.3" footer="0.2"/>
  <pageSetup paperSize="9" scale="93" orientation="portrait" verticalDpi="0" r:id="rId1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AE277-B569-490D-ADA5-F27409B2CDBF}">
  <dimension ref="A1:O83"/>
  <sheetViews>
    <sheetView showGridLines="0" zoomScaleNormal="100" workbookViewId="0">
      <selection activeCell="B1" sqref="B1:N1"/>
    </sheetView>
  </sheetViews>
  <sheetFormatPr defaultRowHeight="18" x14ac:dyDescent="0.45"/>
  <cols>
    <col min="1" max="1" width="2.5" customWidth="1"/>
    <col min="2" max="2" width="5" customWidth="1"/>
    <col min="3" max="3" width="11.5" customWidth="1"/>
    <col min="4" max="14" width="5.5" customWidth="1"/>
  </cols>
  <sheetData>
    <row r="1" spans="1:14" ht="22.2" customHeight="1" x14ac:dyDescent="0.45">
      <c r="B1" s="217" t="s">
        <v>166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22.2" x14ac:dyDescent="0.45">
      <c r="B2" s="1"/>
      <c r="C2" s="1"/>
      <c r="D2" s="1"/>
      <c r="E2" s="1"/>
      <c r="F2" s="1"/>
      <c r="I2" s="9"/>
      <c r="K2" s="2" t="s">
        <v>162</v>
      </c>
      <c r="L2" s="30"/>
      <c r="M2" s="30"/>
      <c r="N2" s="30"/>
    </row>
    <row r="3" spans="1:14" ht="3" customHeight="1" x14ac:dyDescent="0.45"/>
    <row r="4" spans="1:14" x14ac:dyDescent="0.45">
      <c r="B4" t="s">
        <v>12</v>
      </c>
    </row>
    <row r="5" spans="1:14" x14ac:dyDescent="0.45">
      <c r="B5" t="s">
        <v>4</v>
      </c>
    </row>
    <row r="6" spans="1:14" ht="3" customHeight="1" x14ac:dyDescent="0.45"/>
    <row r="7" spans="1:14" ht="21" customHeight="1" x14ac:dyDescent="0.45">
      <c r="B7" s="12" t="s">
        <v>15</v>
      </c>
      <c r="C7" s="77"/>
      <c r="D7" s="14" t="s">
        <v>0</v>
      </c>
      <c r="E7" s="14">
        <v>4</v>
      </c>
      <c r="F7" s="14" t="s">
        <v>1</v>
      </c>
      <c r="G7" s="14"/>
      <c r="H7" s="14" t="s">
        <v>2</v>
      </c>
      <c r="I7" s="14"/>
      <c r="J7" s="14" t="s">
        <v>18</v>
      </c>
      <c r="K7" s="14"/>
      <c r="L7" s="14" t="s">
        <v>2</v>
      </c>
      <c r="M7" s="14"/>
      <c r="N7" s="15" t="s">
        <v>3</v>
      </c>
    </row>
    <row r="8" spans="1:14" ht="21" customHeight="1" x14ac:dyDescent="0.45">
      <c r="B8" s="218" t="s">
        <v>13</v>
      </c>
      <c r="C8" s="252" t="s">
        <v>5</v>
      </c>
      <c r="D8" s="5" t="s">
        <v>6</v>
      </c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21" customHeight="1" x14ac:dyDescent="0.45">
      <c r="B9" s="219"/>
      <c r="C9" s="253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12" customHeight="1" x14ac:dyDescent="0.45">
      <c r="B10" s="219"/>
      <c r="C10" s="73" t="s">
        <v>7</v>
      </c>
      <c r="D10" s="210" ph="1"/>
      <c r="E10" s="210"/>
      <c r="F10" s="210"/>
      <c r="G10" s="210"/>
      <c r="H10" s="210"/>
      <c r="I10" s="210"/>
      <c r="J10" s="5"/>
      <c r="K10" s="5"/>
      <c r="L10" s="5"/>
      <c r="M10" s="5"/>
      <c r="N10" s="6"/>
    </row>
    <row r="11" spans="1:14" ht="21" customHeight="1" x14ac:dyDescent="0.45">
      <c r="B11" s="219"/>
      <c r="C11" s="74" t="s">
        <v>8</v>
      </c>
      <c r="D11" s="209"/>
      <c r="E11" s="209"/>
      <c r="F11" s="209"/>
      <c r="G11" s="209"/>
      <c r="H11" s="209"/>
      <c r="I11" s="209"/>
      <c r="J11" s="16" t="s">
        <v>9</v>
      </c>
      <c r="K11" s="16"/>
      <c r="L11" s="16"/>
      <c r="M11" s="16"/>
      <c r="N11" s="17"/>
    </row>
    <row r="12" spans="1:14" ht="21" customHeight="1" x14ac:dyDescent="0.45">
      <c r="B12" s="219"/>
      <c r="C12" s="75" t="s">
        <v>14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" customHeight="1" x14ac:dyDescent="0.45">
      <c r="B13" s="220"/>
      <c r="C13" s="76" t="s">
        <v>19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6" customHeight="1" x14ac:dyDescent="0.45">
      <c r="C14" s="3"/>
      <c r="E14" s="5"/>
      <c r="F14" s="5"/>
      <c r="G14" s="5"/>
      <c r="H14" s="5"/>
      <c r="I14" s="29"/>
      <c r="J14" s="29"/>
      <c r="K14" s="29"/>
      <c r="L14" s="29"/>
    </row>
    <row r="15" spans="1:14" ht="15" customHeight="1" x14ac:dyDescent="0.45">
      <c r="A15" s="5"/>
      <c r="B15" s="205" t="s">
        <v>81</v>
      </c>
      <c r="C15" s="38" t="s">
        <v>87</v>
      </c>
      <c r="D15" s="35"/>
      <c r="E15" s="35"/>
      <c r="F15" s="38" t="s">
        <v>82</v>
      </c>
      <c r="G15" s="39"/>
      <c r="H15" s="38" t="s">
        <v>26</v>
      </c>
      <c r="I15" s="39"/>
      <c r="J15" s="35" t="s">
        <v>27</v>
      </c>
      <c r="K15" s="35"/>
      <c r="L15" s="38" t="s">
        <v>25</v>
      </c>
      <c r="M15" s="39"/>
      <c r="N15" s="39"/>
    </row>
    <row r="16" spans="1:14" ht="15" customHeight="1" x14ac:dyDescent="0.45">
      <c r="A16" s="5"/>
      <c r="B16" s="206"/>
      <c r="C16" s="201" t="s">
        <v>86</v>
      </c>
      <c r="D16" s="202"/>
      <c r="E16" s="202"/>
      <c r="F16" s="34" t="s">
        <v>10</v>
      </c>
      <c r="G16" s="36"/>
      <c r="H16" s="42"/>
      <c r="I16" s="15" t="s">
        <v>11</v>
      </c>
      <c r="J16" s="31"/>
      <c r="K16" s="14" t="s">
        <v>11</v>
      </c>
      <c r="L16" s="225">
        <f>SUM(H16+J16)</f>
        <v>0</v>
      </c>
      <c r="M16" s="226"/>
      <c r="N16" s="15" t="s">
        <v>11</v>
      </c>
    </row>
    <row r="17" spans="1:14" ht="15" customHeight="1" x14ac:dyDescent="0.45">
      <c r="A17" s="5"/>
      <c r="B17" s="206"/>
      <c r="C17" s="203"/>
      <c r="D17" s="204"/>
      <c r="E17" s="204"/>
      <c r="F17" s="106" t="s">
        <v>129</v>
      </c>
      <c r="G17" s="37"/>
      <c r="H17" s="43"/>
      <c r="I17" s="8" t="s">
        <v>11</v>
      </c>
      <c r="J17" s="44"/>
      <c r="K17" s="7" t="s">
        <v>11</v>
      </c>
      <c r="L17" s="227">
        <f t="shared" ref="L17:L21" si="0">SUM(H17+J17)</f>
        <v>0</v>
      </c>
      <c r="M17" s="211"/>
      <c r="N17" s="8" t="s">
        <v>11</v>
      </c>
    </row>
    <row r="18" spans="1:14" ht="15" customHeight="1" x14ac:dyDescent="0.45">
      <c r="A18" s="5"/>
      <c r="B18" s="206"/>
      <c r="C18" s="201" t="s">
        <v>86</v>
      </c>
      <c r="D18" s="202"/>
      <c r="E18" s="202"/>
      <c r="F18" s="12" t="s">
        <v>10</v>
      </c>
      <c r="G18" s="36"/>
      <c r="H18" s="42"/>
      <c r="I18" s="15" t="s">
        <v>11</v>
      </c>
      <c r="J18" s="31"/>
      <c r="K18" s="14" t="s">
        <v>11</v>
      </c>
      <c r="L18" s="225">
        <f t="shared" si="0"/>
        <v>0</v>
      </c>
      <c r="M18" s="226"/>
      <c r="N18" s="15" t="s">
        <v>11</v>
      </c>
    </row>
    <row r="19" spans="1:14" ht="15" customHeight="1" x14ac:dyDescent="0.45">
      <c r="A19" s="5"/>
      <c r="B19" s="206"/>
      <c r="C19" s="203"/>
      <c r="D19" s="204"/>
      <c r="E19" s="204"/>
      <c r="F19" s="40" t="s">
        <v>63</v>
      </c>
      <c r="G19" s="37"/>
      <c r="H19" s="43"/>
      <c r="I19" s="8" t="s">
        <v>11</v>
      </c>
      <c r="J19" s="44"/>
      <c r="K19" s="7" t="s">
        <v>11</v>
      </c>
      <c r="L19" s="227">
        <f t="shared" si="0"/>
        <v>0</v>
      </c>
      <c r="M19" s="211"/>
      <c r="N19" s="8" t="s">
        <v>11</v>
      </c>
    </row>
    <row r="20" spans="1:14" ht="15" customHeight="1" x14ac:dyDescent="0.45">
      <c r="A20" s="5"/>
      <c r="B20" s="206"/>
      <c r="C20" s="223" t="s">
        <v>86</v>
      </c>
      <c r="D20" s="224"/>
      <c r="E20" s="224"/>
      <c r="F20" s="12" t="s">
        <v>10</v>
      </c>
      <c r="G20" s="36"/>
      <c r="H20" s="42"/>
      <c r="I20" s="15" t="s">
        <v>11</v>
      </c>
      <c r="J20" s="31"/>
      <c r="K20" s="14" t="s">
        <v>11</v>
      </c>
      <c r="L20" s="225">
        <f t="shared" si="0"/>
        <v>0</v>
      </c>
      <c r="M20" s="226"/>
      <c r="N20" s="15" t="s">
        <v>11</v>
      </c>
    </row>
    <row r="21" spans="1:14" ht="15" customHeight="1" x14ac:dyDescent="0.45">
      <c r="A21" s="5"/>
      <c r="B21" s="207"/>
      <c r="C21" s="203"/>
      <c r="D21" s="204"/>
      <c r="E21" s="204"/>
      <c r="F21" s="40" t="s">
        <v>63</v>
      </c>
      <c r="G21" s="37"/>
      <c r="H21" s="43"/>
      <c r="I21" s="8" t="s">
        <v>11</v>
      </c>
      <c r="J21" s="44"/>
      <c r="K21" s="7" t="s">
        <v>11</v>
      </c>
      <c r="L21" s="227">
        <f t="shared" si="0"/>
        <v>0</v>
      </c>
      <c r="M21" s="211"/>
      <c r="N21" s="8" t="s">
        <v>11</v>
      </c>
    </row>
    <row r="22" spans="1:14" ht="6" customHeight="1" thickBot="1" x14ac:dyDescent="0.5">
      <c r="C22" s="29"/>
      <c r="D22" s="29"/>
      <c r="H22" s="29"/>
      <c r="I22" s="29"/>
      <c r="J22" s="29"/>
      <c r="K22" s="29"/>
      <c r="L22" s="29"/>
      <c r="M22" s="29"/>
    </row>
    <row r="23" spans="1:14" ht="22.2" customHeight="1" x14ac:dyDescent="0.45">
      <c r="B23" s="254" t="s">
        <v>136</v>
      </c>
      <c r="C23" s="256" t="s">
        <v>23</v>
      </c>
      <c r="D23" s="257"/>
      <c r="E23" s="258">
        <f>SUM(L16+L18+L20)*3000</f>
        <v>0</v>
      </c>
      <c r="F23" s="259"/>
      <c r="G23" s="122" t="s">
        <v>89</v>
      </c>
      <c r="H23" s="274" t="s">
        <v>28</v>
      </c>
      <c r="I23" s="275"/>
      <c r="J23" s="275"/>
      <c r="K23" s="278">
        <f>SUM(E23:F24)</f>
        <v>0</v>
      </c>
      <c r="L23" s="278"/>
      <c r="M23" s="272" t="s">
        <v>89</v>
      </c>
    </row>
    <row r="24" spans="1:14" ht="22.2" customHeight="1" thickBot="1" x14ac:dyDescent="0.5">
      <c r="B24" s="255"/>
      <c r="C24" s="260" t="s">
        <v>24</v>
      </c>
      <c r="D24" s="261"/>
      <c r="E24" s="262">
        <f>SUM(L17+L19+L21)*1600</f>
        <v>0</v>
      </c>
      <c r="F24" s="262"/>
      <c r="G24" s="123" t="s">
        <v>89</v>
      </c>
      <c r="H24" s="276"/>
      <c r="I24" s="277"/>
      <c r="J24" s="277"/>
      <c r="K24" s="279"/>
      <c r="L24" s="279"/>
      <c r="M24" s="273"/>
    </row>
    <row r="25" spans="1:14" ht="9" customHeight="1" x14ac:dyDescent="0.45">
      <c r="B25" s="105"/>
      <c r="C25" s="26"/>
      <c r="D25" s="26"/>
      <c r="E25" s="45"/>
      <c r="F25" s="45"/>
      <c r="G25" s="26"/>
    </row>
    <row r="26" spans="1:14" ht="14.4" customHeight="1" x14ac:dyDescent="0.45">
      <c r="B26" s="205" t="s">
        <v>128</v>
      </c>
      <c r="C26" s="38" t="s">
        <v>87</v>
      </c>
      <c r="D26" s="35"/>
      <c r="E26" s="35"/>
      <c r="F26" s="38" t="s">
        <v>116</v>
      </c>
      <c r="G26" s="35"/>
      <c r="H26" s="39"/>
      <c r="I26" s="35" t="s">
        <v>117</v>
      </c>
      <c r="J26" s="35"/>
      <c r="K26" s="35"/>
      <c r="L26" s="38" t="s">
        <v>118</v>
      </c>
      <c r="M26" s="35"/>
      <c r="N26" s="39"/>
    </row>
    <row r="27" spans="1:14" ht="14.4" customHeight="1" x14ac:dyDescent="0.45">
      <c r="B27" s="206"/>
      <c r="C27" s="201" t="s">
        <v>86</v>
      </c>
      <c r="D27" s="202"/>
      <c r="E27" s="265"/>
      <c r="F27" s="46"/>
      <c r="G27" s="41"/>
      <c r="H27" s="47"/>
      <c r="I27" s="46"/>
      <c r="J27" s="41"/>
      <c r="K27" s="47"/>
      <c r="L27" s="112" t="s">
        <v>131</v>
      </c>
      <c r="M27" s="107"/>
      <c r="N27" s="117" t="s">
        <v>130</v>
      </c>
    </row>
    <row r="28" spans="1:14" ht="15" customHeight="1" x14ac:dyDescent="0.45">
      <c r="B28" s="206"/>
      <c r="C28" s="223"/>
      <c r="D28" s="224"/>
      <c r="E28" s="266"/>
      <c r="F28" s="50"/>
      <c r="G28" s="23"/>
      <c r="H28" s="52"/>
      <c r="I28" s="50"/>
      <c r="J28" s="23"/>
      <c r="K28" s="52"/>
      <c r="L28" s="118" t="s">
        <v>132</v>
      </c>
      <c r="M28" s="119"/>
      <c r="N28" s="120" t="s">
        <v>130</v>
      </c>
    </row>
    <row r="29" spans="1:14" ht="14.4" customHeight="1" x14ac:dyDescent="0.45">
      <c r="B29" s="206"/>
      <c r="C29" s="223"/>
      <c r="D29" s="224"/>
      <c r="E29" s="266"/>
      <c r="F29" s="50"/>
      <c r="G29" s="23"/>
      <c r="H29" s="52"/>
      <c r="I29" s="50"/>
      <c r="J29" s="23"/>
      <c r="K29" s="52"/>
      <c r="L29" s="116" t="s">
        <v>133</v>
      </c>
      <c r="M29" s="114"/>
      <c r="N29" s="120" t="s">
        <v>130</v>
      </c>
    </row>
    <row r="30" spans="1:14" ht="14.4" customHeight="1" x14ac:dyDescent="0.45">
      <c r="B30" s="206"/>
      <c r="C30" s="203"/>
      <c r="D30" s="204"/>
      <c r="E30" s="267"/>
      <c r="F30" s="48"/>
      <c r="G30" s="23"/>
      <c r="H30" s="52"/>
      <c r="I30" s="24"/>
      <c r="J30" s="23"/>
      <c r="K30" s="52"/>
      <c r="L30" s="113" t="s">
        <v>134</v>
      </c>
      <c r="M30" s="23"/>
      <c r="N30" s="27" t="s">
        <v>130</v>
      </c>
    </row>
    <row r="31" spans="1:14" ht="14.4" customHeight="1" x14ac:dyDescent="0.45">
      <c r="B31" s="206"/>
      <c r="C31" s="201" t="s">
        <v>86</v>
      </c>
      <c r="D31" s="202"/>
      <c r="E31" s="265"/>
      <c r="F31" s="270" t="s">
        <v>135</v>
      </c>
      <c r="G31" s="208"/>
      <c r="H31" s="215" t="s">
        <v>130</v>
      </c>
      <c r="I31" s="270" t="s">
        <v>135</v>
      </c>
      <c r="J31" s="208"/>
      <c r="K31" s="215" t="s">
        <v>130</v>
      </c>
      <c r="L31" s="112" t="s">
        <v>131</v>
      </c>
      <c r="M31" s="107"/>
      <c r="N31" s="117" t="s">
        <v>130</v>
      </c>
    </row>
    <row r="32" spans="1:14" ht="14.4" customHeight="1" x14ac:dyDescent="0.45">
      <c r="B32" s="206"/>
      <c r="C32" s="223"/>
      <c r="D32" s="224"/>
      <c r="E32" s="266"/>
      <c r="F32" s="271"/>
      <c r="G32" s="209"/>
      <c r="H32" s="234"/>
      <c r="I32" s="271"/>
      <c r="J32" s="209"/>
      <c r="K32" s="234"/>
      <c r="L32" s="118" t="s">
        <v>132</v>
      </c>
      <c r="M32" s="119"/>
      <c r="N32" s="120" t="s">
        <v>130</v>
      </c>
    </row>
    <row r="33" spans="2:15" ht="14.4" customHeight="1" x14ac:dyDescent="0.45">
      <c r="B33" s="206"/>
      <c r="C33" s="223"/>
      <c r="D33" s="224"/>
      <c r="E33" s="266"/>
      <c r="F33" s="268" t="s">
        <v>133</v>
      </c>
      <c r="G33" s="210"/>
      <c r="H33" s="216" t="s">
        <v>130</v>
      </c>
      <c r="I33" s="116" t="s">
        <v>133</v>
      </c>
      <c r="J33" s="114"/>
      <c r="K33" s="32" t="s">
        <v>130</v>
      </c>
      <c r="L33" s="116" t="s">
        <v>133</v>
      </c>
      <c r="M33" s="114"/>
      <c r="N33" s="120" t="s">
        <v>130</v>
      </c>
    </row>
    <row r="34" spans="2:15" ht="14.4" customHeight="1" x14ac:dyDescent="0.45">
      <c r="B34" s="206"/>
      <c r="C34" s="203"/>
      <c r="D34" s="204"/>
      <c r="E34" s="267"/>
      <c r="F34" s="269"/>
      <c r="G34" s="211"/>
      <c r="H34" s="229"/>
      <c r="I34" s="113" t="s">
        <v>134</v>
      </c>
      <c r="J34" s="24"/>
      <c r="K34" s="27" t="s">
        <v>130</v>
      </c>
      <c r="L34" s="113" t="s">
        <v>134</v>
      </c>
      <c r="M34" s="23"/>
      <c r="N34" s="27" t="s">
        <v>130</v>
      </c>
    </row>
    <row r="35" spans="2:15" ht="14.4" customHeight="1" x14ac:dyDescent="0.45">
      <c r="B35" s="206"/>
      <c r="C35" s="201" t="s">
        <v>86</v>
      </c>
      <c r="D35" s="202"/>
      <c r="E35" s="265"/>
      <c r="F35" s="270" t="s">
        <v>135</v>
      </c>
      <c r="G35" s="208"/>
      <c r="H35" s="215" t="s">
        <v>130</v>
      </c>
      <c r="I35" s="270" t="s">
        <v>135</v>
      </c>
      <c r="J35" s="208"/>
      <c r="K35" s="215" t="s">
        <v>130</v>
      </c>
      <c r="L35" s="112" t="s">
        <v>131</v>
      </c>
      <c r="M35" s="107"/>
      <c r="N35" s="117" t="s">
        <v>130</v>
      </c>
    </row>
    <row r="36" spans="2:15" ht="14.4" customHeight="1" x14ac:dyDescent="0.45">
      <c r="B36" s="206"/>
      <c r="C36" s="223"/>
      <c r="D36" s="224"/>
      <c r="E36" s="266"/>
      <c r="F36" s="271"/>
      <c r="G36" s="209"/>
      <c r="H36" s="234"/>
      <c r="I36" s="271"/>
      <c r="J36" s="209"/>
      <c r="K36" s="234"/>
      <c r="L36" s="118" t="s">
        <v>132</v>
      </c>
      <c r="M36" s="119"/>
      <c r="N36" s="120" t="s">
        <v>130</v>
      </c>
    </row>
    <row r="37" spans="2:15" ht="14.4" customHeight="1" x14ac:dyDescent="0.45">
      <c r="B37" s="206"/>
      <c r="C37" s="223"/>
      <c r="D37" s="224"/>
      <c r="E37" s="266"/>
      <c r="F37" s="268" t="s">
        <v>133</v>
      </c>
      <c r="G37" s="210"/>
      <c r="H37" s="216" t="s">
        <v>130</v>
      </c>
      <c r="I37" s="116" t="s">
        <v>133</v>
      </c>
      <c r="J37" s="114"/>
      <c r="K37" s="32" t="s">
        <v>130</v>
      </c>
      <c r="L37" s="116" t="s">
        <v>133</v>
      </c>
      <c r="M37" s="114"/>
      <c r="N37" s="120" t="s">
        <v>130</v>
      </c>
    </row>
    <row r="38" spans="2:15" ht="14.4" customHeight="1" x14ac:dyDescent="0.45">
      <c r="B38" s="206"/>
      <c r="C38" s="203"/>
      <c r="D38" s="204"/>
      <c r="E38" s="267"/>
      <c r="F38" s="269"/>
      <c r="G38" s="211"/>
      <c r="H38" s="229"/>
      <c r="I38" s="113" t="s">
        <v>134</v>
      </c>
      <c r="J38" s="24"/>
      <c r="K38" s="27" t="s">
        <v>130</v>
      </c>
      <c r="L38" s="113" t="s">
        <v>134</v>
      </c>
      <c r="M38" s="23"/>
      <c r="N38" s="27" t="s">
        <v>130</v>
      </c>
    </row>
    <row r="39" spans="2:15" ht="14.4" customHeight="1" x14ac:dyDescent="0.45">
      <c r="B39" s="206"/>
      <c r="C39" s="201" t="s">
        <v>86</v>
      </c>
      <c r="D39" s="202"/>
      <c r="E39" s="265"/>
      <c r="F39" s="270" t="s">
        <v>135</v>
      </c>
      <c r="G39" s="208"/>
      <c r="H39" s="215" t="s">
        <v>130</v>
      </c>
      <c r="I39" s="111"/>
      <c r="J39" s="41"/>
      <c r="K39" s="47"/>
      <c r="L39" s="111"/>
      <c r="M39" s="41"/>
      <c r="N39" s="47"/>
      <c r="O39" s="26"/>
    </row>
    <row r="40" spans="2:15" ht="14.4" customHeight="1" x14ac:dyDescent="0.45">
      <c r="B40" s="206"/>
      <c r="C40" s="223"/>
      <c r="D40" s="224"/>
      <c r="E40" s="266"/>
      <c r="F40" s="271"/>
      <c r="G40" s="209"/>
      <c r="H40" s="234"/>
      <c r="I40" s="115"/>
      <c r="J40" s="23"/>
      <c r="K40" s="52"/>
      <c r="L40" s="115"/>
      <c r="M40" s="23"/>
      <c r="N40" s="52"/>
      <c r="O40" s="26"/>
    </row>
    <row r="41" spans="2:15" ht="14.4" customHeight="1" x14ac:dyDescent="0.45">
      <c r="B41" s="206"/>
      <c r="C41" s="223"/>
      <c r="D41" s="224"/>
      <c r="E41" s="266"/>
      <c r="F41" s="268" t="s">
        <v>133</v>
      </c>
      <c r="G41" s="210"/>
      <c r="H41" s="216" t="s">
        <v>130</v>
      </c>
      <c r="I41" s="115"/>
      <c r="J41" s="23"/>
      <c r="K41" s="52"/>
      <c r="L41" s="115"/>
      <c r="M41" s="23"/>
      <c r="N41" s="52"/>
      <c r="O41" s="26"/>
    </row>
    <row r="42" spans="2:15" ht="14.4" customHeight="1" x14ac:dyDescent="0.45">
      <c r="B42" s="207"/>
      <c r="C42" s="203"/>
      <c r="D42" s="204"/>
      <c r="E42" s="267"/>
      <c r="F42" s="269"/>
      <c r="G42" s="211"/>
      <c r="H42" s="229"/>
      <c r="I42" s="113"/>
      <c r="J42" s="24"/>
      <c r="K42" s="49"/>
      <c r="L42" s="113"/>
      <c r="M42" s="24"/>
      <c r="N42" s="49"/>
      <c r="O42" s="26"/>
    </row>
    <row r="43" spans="2:15" ht="14.4" customHeight="1" x14ac:dyDescent="0.45">
      <c r="B43" s="105"/>
      <c r="C43" s="33"/>
      <c r="D43" s="33"/>
      <c r="E43" s="33"/>
      <c r="F43" s="124"/>
      <c r="G43" s="26"/>
      <c r="H43" s="26"/>
      <c r="I43" s="125"/>
      <c r="J43" s="23"/>
      <c r="K43" s="23"/>
      <c r="L43" s="125"/>
      <c r="M43" s="23"/>
      <c r="N43" s="23"/>
      <c r="O43" s="26"/>
    </row>
    <row r="44" spans="2:15" s="51" customFormat="1" ht="14.4" customHeight="1" x14ac:dyDescent="0.45">
      <c r="B44" s="198" t="s">
        <v>137</v>
      </c>
      <c r="C44" s="131" t="s">
        <v>138</v>
      </c>
      <c r="D44" s="132"/>
      <c r="E44" s="133"/>
      <c r="F44" s="144" t="s">
        <v>139</v>
      </c>
      <c r="G44" s="13"/>
      <c r="H44" s="13"/>
      <c r="I44" s="145"/>
      <c r="J44" s="12" t="s">
        <v>145</v>
      </c>
      <c r="K44" s="13"/>
      <c r="L44" s="146"/>
      <c r="M44" s="36"/>
      <c r="N44" s="23"/>
      <c r="O44" s="23"/>
    </row>
    <row r="45" spans="2:15" s="51" customFormat="1" ht="14.4" customHeight="1" x14ac:dyDescent="0.45">
      <c r="B45" s="199"/>
      <c r="C45" s="134" t="s">
        <v>140</v>
      </c>
      <c r="D45" s="151">
        <f>SUM(G31+G35+G39)*650</f>
        <v>0</v>
      </c>
      <c r="E45" s="135" t="s">
        <v>92</v>
      </c>
      <c r="F45" s="128" t="s">
        <v>140</v>
      </c>
      <c r="G45" s="4"/>
      <c r="H45" s="153">
        <f>SUM(J31+J35)*650</f>
        <v>0</v>
      </c>
      <c r="I45" s="137" t="s">
        <v>92</v>
      </c>
      <c r="J45" s="147" t="s">
        <v>143</v>
      </c>
      <c r="K45" s="138"/>
      <c r="L45" s="148">
        <f>SUM(M27+M31+M35)*1060</f>
        <v>0</v>
      </c>
      <c r="M45" s="120" t="s">
        <v>92</v>
      </c>
      <c r="N45" s="23"/>
      <c r="O45" s="23"/>
    </row>
    <row r="46" spans="2:15" s="51" customFormat="1" ht="14.4" customHeight="1" x14ac:dyDescent="0.45">
      <c r="B46" s="199"/>
      <c r="C46" s="134" t="s">
        <v>141</v>
      </c>
      <c r="D46" s="151">
        <f>SUM(G33+G37+G41)*640</f>
        <v>0</v>
      </c>
      <c r="E46" s="135" t="s">
        <v>92</v>
      </c>
      <c r="F46" s="134" t="s">
        <v>141</v>
      </c>
      <c r="G46" s="138"/>
      <c r="H46" s="154">
        <f>SUM(J33+J37)*640</f>
        <v>0</v>
      </c>
      <c r="I46" s="139" t="s">
        <v>92</v>
      </c>
      <c r="J46" s="143" t="s">
        <v>144</v>
      </c>
      <c r="K46" s="22"/>
      <c r="L46" s="149">
        <f>SUM(M28+M32+M36)*650</f>
        <v>0</v>
      </c>
      <c r="M46" s="32" t="s">
        <v>92</v>
      </c>
      <c r="N46" s="23"/>
      <c r="O46" s="23"/>
    </row>
    <row r="47" spans="2:15" s="51" customFormat="1" ht="14.4" customHeight="1" x14ac:dyDescent="0.45">
      <c r="B47" s="199"/>
      <c r="C47" s="136"/>
      <c r="D47" s="151"/>
      <c r="E47" s="135"/>
      <c r="F47" s="140" t="s">
        <v>142</v>
      </c>
      <c r="G47" s="138"/>
      <c r="H47" s="154">
        <f>SUM(J34+J38)*1530</f>
        <v>0</v>
      </c>
      <c r="I47" s="139" t="s">
        <v>92</v>
      </c>
      <c r="J47" s="142" t="s">
        <v>141</v>
      </c>
      <c r="K47" s="22"/>
      <c r="L47" s="149">
        <f>SUM(M29+M33+M37)*640</f>
        <v>0</v>
      </c>
      <c r="M47" s="32" t="s">
        <v>92</v>
      </c>
      <c r="N47" s="23"/>
      <c r="O47" s="23"/>
    </row>
    <row r="48" spans="2:15" s="51" customFormat="1" ht="14.4" customHeight="1" x14ac:dyDescent="0.45">
      <c r="B48" s="199"/>
      <c r="C48" s="136"/>
      <c r="D48" s="151"/>
      <c r="E48" s="135"/>
      <c r="F48" s="116"/>
      <c r="G48" s="114"/>
      <c r="H48" s="153"/>
      <c r="I48" s="137"/>
      <c r="J48" s="141" t="s">
        <v>142</v>
      </c>
      <c r="K48" s="22"/>
      <c r="L48" s="149">
        <f>SUM(M30+M34+M38)*1530</f>
        <v>0</v>
      </c>
      <c r="M48" s="32" t="s">
        <v>92</v>
      </c>
      <c r="N48" s="23"/>
      <c r="O48" s="23"/>
    </row>
    <row r="49" spans="1:15" s="51" customFormat="1" ht="14.4" customHeight="1" x14ac:dyDescent="0.45">
      <c r="B49" s="199"/>
      <c r="C49" s="108" t="s">
        <v>146</v>
      </c>
      <c r="D49" s="152">
        <f>SUM(D45:D46)</f>
        <v>0</v>
      </c>
      <c r="E49" s="129" t="s">
        <v>92</v>
      </c>
      <c r="F49" s="113" t="s">
        <v>147</v>
      </c>
      <c r="G49" s="24"/>
      <c r="H49" s="155">
        <f>SUM(H45:H47)</f>
        <v>0</v>
      </c>
      <c r="I49" s="130" t="s">
        <v>92</v>
      </c>
      <c r="J49" s="40" t="s">
        <v>148</v>
      </c>
      <c r="K49" s="30"/>
      <c r="L49" s="150">
        <f>SUM(L45:L48)</f>
        <v>0</v>
      </c>
      <c r="M49" s="28" t="s">
        <v>92</v>
      </c>
      <c r="N49" s="23"/>
      <c r="O49" s="23"/>
    </row>
    <row r="50" spans="1:15" s="51" customFormat="1" ht="30" customHeight="1" x14ac:dyDescent="0.45">
      <c r="B50" s="200"/>
      <c r="C50" s="108"/>
      <c r="D50" s="109"/>
      <c r="E50" s="129"/>
      <c r="F50" s="127"/>
      <c r="G50" s="24"/>
      <c r="H50" s="24"/>
      <c r="I50" s="289" t="s">
        <v>149</v>
      </c>
      <c r="J50" s="289"/>
      <c r="K50" s="287">
        <f>SUM(D49+H49+L49)</f>
        <v>0</v>
      </c>
      <c r="L50" s="288"/>
      <c r="M50" s="121" t="s">
        <v>92</v>
      </c>
      <c r="N50" s="23"/>
      <c r="O50" s="23"/>
    </row>
    <row r="51" spans="1:15" s="51" customFormat="1" ht="14.4" customHeight="1" x14ac:dyDescent="0.45">
      <c r="B51" s="126"/>
      <c r="C51" s="110"/>
      <c r="D51" s="110"/>
      <c r="E51" s="110"/>
      <c r="F51" s="125"/>
      <c r="G51" s="23"/>
      <c r="H51" s="23"/>
      <c r="I51" s="124"/>
      <c r="J51" s="23"/>
      <c r="K51" s="23"/>
      <c r="L51" s="125"/>
      <c r="M51" s="23"/>
      <c r="N51" s="23"/>
      <c r="O51" s="23"/>
    </row>
    <row r="52" spans="1:15" ht="18.600000000000001" thickBot="1" x14ac:dyDescent="0.5"/>
    <row r="53" spans="1:15" ht="18.600000000000001" thickBot="1" x14ac:dyDescent="0.5">
      <c r="B53" t="s">
        <v>106</v>
      </c>
      <c r="K53" s="72"/>
    </row>
    <row r="54" spans="1:15" s="79" customFormat="1" x14ac:dyDescent="0.45"/>
    <row r="55" spans="1:15" ht="22.2" customHeight="1" x14ac:dyDescent="0.45">
      <c r="B55" s="217" t="s">
        <v>167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1:15" s="80" customFormat="1" ht="15" customHeight="1" x14ac:dyDescent="0.45"/>
    <row r="57" spans="1:15" s="80" customFormat="1" ht="30" customHeight="1" x14ac:dyDescent="0.45">
      <c r="B57" s="263" t="s">
        <v>109</v>
      </c>
      <c r="C57" s="264"/>
      <c r="D57" s="94"/>
      <c r="E57" s="95"/>
      <c r="F57" s="95"/>
      <c r="G57" s="95"/>
      <c r="H57" s="95"/>
      <c r="I57" s="96" t="s">
        <v>125</v>
      </c>
      <c r="J57" s="81"/>
      <c r="K57" s="82"/>
      <c r="L57" s="82"/>
      <c r="M57" s="82"/>
      <c r="N57" s="82"/>
    </row>
    <row r="58" spans="1:15" s="80" customFormat="1" ht="30" customHeight="1" x14ac:dyDescent="0.45">
      <c r="B58" s="263" t="s">
        <v>110</v>
      </c>
      <c r="C58" s="264"/>
      <c r="D58" s="97"/>
      <c r="E58" s="98"/>
      <c r="F58" s="99" t="s">
        <v>107</v>
      </c>
      <c r="G58" s="98"/>
      <c r="H58" s="98"/>
      <c r="I58" s="100" t="s">
        <v>108</v>
      </c>
      <c r="J58" s="81" t="s">
        <v>111</v>
      </c>
      <c r="K58" s="82"/>
      <c r="L58" s="82"/>
      <c r="M58" s="82"/>
      <c r="N58" s="82"/>
    </row>
    <row r="59" spans="1:15" s="80" customFormat="1" ht="30" customHeight="1" x14ac:dyDescent="0.45">
      <c r="B59" s="263" t="s">
        <v>112</v>
      </c>
      <c r="C59" s="264"/>
      <c r="D59" s="97"/>
      <c r="E59" s="98"/>
      <c r="F59" s="99" t="s">
        <v>107</v>
      </c>
      <c r="G59" s="98"/>
      <c r="H59" s="98"/>
      <c r="I59" s="100" t="s">
        <v>108</v>
      </c>
      <c r="J59" s="82" t="s">
        <v>113</v>
      </c>
      <c r="K59" s="82"/>
      <c r="L59" s="82"/>
      <c r="M59" s="82"/>
      <c r="N59" s="82"/>
    </row>
    <row r="60" spans="1:15" s="80" customFormat="1" ht="30" customHeight="1" x14ac:dyDescent="0.45">
      <c r="A60" s="83"/>
      <c r="B60" s="263" t="s">
        <v>114</v>
      </c>
      <c r="C60" s="264"/>
      <c r="D60" s="101" t="s">
        <v>115</v>
      </c>
      <c r="E60" s="102"/>
      <c r="F60" s="102"/>
      <c r="G60" s="102"/>
      <c r="H60" s="102"/>
      <c r="I60" s="103"/>
      <c r="J60" s="248" t="s">
        <v>120</v>
      </c>
      <c r="K60" s="248"/>
      <c r="L60" s="248"/>
      <c r="M60" s="248"/>
      <c r="N60" s="248"/>
    </row>
    <row r="61" spans="1:15" s="80" customFormat="1" ht="30" customHeight="1" x14ac:dyDescent="0.45">
      <c r="A61" s="83"/>
      <c r="B61" s="283"/>
      <c r="C61" s="284"/>
      <c r="D61" s="249"/>
      <c r="E61" s="249"/>
      <c r="F61" s="249"/>
      <c r="G61" s="249"/>
      <c r="H61" s="249"/>
      <c r="I61" s="250"/>
      <c r="J61" s="251" t="s">
        <v>124</v>
      </c>
      <c r="K61" s="248"/>
      <c r="L61" s="248"/>
      <c r="M61" s="248"/>
      <c r="N61" s="248"/>
    </row>
    <row r="62" spans="1:15" s="80" customFormat="1" ht="30" customHeight="1" x14ac:dyDescent="0.45">
      <c r="B62" s="84"/>
      <c r="C62" s="84"/>
      <c r="D62" s="84"/>
      <c r="E62" s="84"/>
      <c r="F62" s="84"/>
      <c r="G62" s="84"/>
      <c r="H62" s="84"/>
      <c r="I62" s="84"/>
    </row>
    <row r="63" spans="1:15" s="80" customFormat="1" ht="24" customHeight="1" x14ac:dyDescent="0.45">
      <c r="B63" s="263" t="s">
        <v>150</v>
      </c>
      <c r="C63" s="264"/>
      <c r="D63" s="280" t="s">
        <v>138</v>
      </c>
      <c r="E63" s="158" t="s">
        <v>155</v>
      </c>
      <c r="F63" s="158" t="s">
        <v>154</v>
      </c>
      <c r="G63" s="158"/>
      <c r="H63" s="158" t="s">
        <v>152</v>
      </c>
      <c r="I63" s="159" t="s">
        <v>153</v>
      </c>
    </row>
    <row r="64" spans="1:15" s="80" customFormat="1" ht="24" customHeight="1" x14ac:dyDescent="0.45">
      <c r="B64" s="283"/>
      <c r="C64" s="284"/>
      <c r="D64" s="282"/>
      <c r="E64" s="160" t="s">
        <v>155</v>
      </c>
      <c r="F64" s="160" t="s">
        <v>154</v>
      </c>
      <c r="G64" s="160"/>
      <c r="H64" s="160" t="s">
        <v>152</v>
      </c>
      <c r="I64" s="161" t="s">
        <v>153</v>
      </c>
      <c r="J64" s="80" t="s">
        <v>156</v>
      </c>
    </row>
    <row r="65" spans="2:14" s="80" customFormat="1" ht="24" customHeight="1" x14ac:dyDescent="0.45">
      <c r="B65" s="283"/>
      <c r="C65" s="284"/>
      <c r="D65" s="281"/>
      <c r="E65" s="156" t="s">
        <v>155</v>
      </c>
      <c r="F65" s="156" t="s">
        <v>154</v>
      </c>
      <c r="G65" s="156"/>
      <c r="H65" s="156" t="s">
        <v>152</v>
      </c>
      <c r="I65" s="157" t="s">
        <v>153</v>
      </c>
      <c r="J65" s="80" t="s">
        <v>157</v>
      </c>
    </row>
    <row r="66" spans="2:14" s="80" customFormat="1" ht="24" customHeight="1" x14ac:dyDescent="0.45">
      <c r="B66" s="283"/>
      <c r="C66" s="284"/>
      <c r="D66" s="280" t="s">
        <v>139</v>
      </c>
      <c r="E66" s="158" t="s">
        <v>155</v>
      </c>
      <c r="F66" s="158" t="s">
        <v>154</v>
      </c>
      <c r="G66" s="158"/>
      <c r="H66" s="158" t="s">
        <v>152</v>
      </c>
      <c r="I66" s="159" t="s">
        <v>153</v>
      </c>
      <c r="J66" s="80" t="s">
        <v>158</v>
      </c>
    </row>
    <row r="67" spans="2:14" s="80" customFormat="1" ht="24" customHeight="1" x14ac:dyDescent="0.45">
      <c r="B67" s="283"/>
      <c r="C67" s="284"/>
      <c r="D67" s="281"/>
      <c r="E67" s="156" t="s">
        <v>155</v>
      </c>
      <c r="F67" s="156" t="s">
        <v>154</v>
      </c>
      <c r="G67" s="156"/>
      <c r="H67" s="156" t="s">
        <v>152</v>
      </c>
      <c r="I67" s="157" t="s">
        <v>153</v>
      </c>
      <c r="J67" s="80" t="s">
        <v>159</v>
      </c>
    </row>
    <row r="68" spans="2:14" s="80" customFormat="1" ht="24" customHeight="1" x14ac:dyDescent="0.45">
      <c r="B68" s="283"/>
      <c r="C68" s="284"/>
      <c r="D68" s="282" t="s">
        <v>145</v>
      </c>
      <c r="E68" s="158" t="s">
        <v>155</v>
      </c>
      <c r="F68" s="158" t="s">
        <v>154</v>
      </c>
      <c r="G68" s="158"/>
      <c r="H68" s="158" t="s">
        <v>152</v>
      </c>
      <c r="I68" s="159" t="s">
        <v>153</v>
      </c>
      <c r="J68" s="80" t="s">
        <v>160</v>
      </c>
    </row>
    <row r="69" spans="2:14" s="80" customFormat="1" ht="24" customHeight="1" x14ac:dyDescent="0.45">
      <c r="B69" s="283"/>
      <c r="C69" s="284"/>
      <c r="D69" s="282"/>
      <c r="E69" s="160" t="s">
        <v>155</v>
      </c>
      <c r="F69" s="160" t="s">
        <v>154</v>
      </c>
      <c r="G69" s="160"/>
      <c r="H69" s="160" t="s">
        <v>152</v>
      </c>
      <c r="I69" s="161" t="s">
        <v>153</v>
      </c>
    </row>
    <row r="70" spans="2:14" s="80" customFormat="1" ht="24" customHeight="1" x14ac:dyDescent="0.45">
      <c r="B70" s="285"/>
      <c r="C70" s="286"/>
      <c r="D70" s="281"/>
      <c r="E70" s="156" t="s">
        <v>155</v>
      </c>
      <c r="F70" s="156" t="s">
        <v>154</v>
      </c>
      <c r="G70" s="156"/>
      <c r="H70" s="156" t="s">
        <v>152</v>
      </c>
      <c r="I70" s="157" t="s">
        <v>153</v>
      </c>
    </row>
    <row r="71" spans="2:14" s="80" customFormat="1" ht="30" customHeight="1" x14ac:dyDescent="0.45">
      <c r="B71" s="82"/>
      <c r="C71" s="82"/>
      <c r="D71" s="82"/>
      <c r="E71" s="82"/>
      <c r="F71" s="82"/>
      <c r="G71" s="82"/>
      <c r="H71" s="82"/>
      <c r="I71" s="82"/>
    </row>
    <row r="72" spans="2:14" s="80" customFormat="1" ht="30" customHeight="1" x14ac:dyDescent="0.45">
      <c r="B72" s="79" t="s">
        <v>119</v>
      </c>
    </row>
    <row r="73" spans="2:14" s="80" customFormat="1" ht="15" customHeight="1" x14ac:dyDescent="0.45"/>
    <row r="74" spans="2:14" s="80" customFormat="1" ht="30" customHeight="1" x14ac:dyDescent="0.45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7"/>
    </row>
    <row r="75" spans="2:14" s="80" customFormat="1" ht="30" customHeight="1" x14ac:dyDescent="0.45"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</row>
    <row r="76" spans="2:14" s="80" customFormat="1" ht="30" customHeight="1" x14ac:dyDescent="0.45"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90"/>
    </row>
    <row r="77" spans="2:14" s="80" customFormat="1" ht="30" customHeight="1" x14ac:dyDescent="0.45"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</row>
    <row r="78" spans="2:14" s="80" customFormat="1" ht="30" customHeight="1" x14ac:dyDescent="0.45"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</row>
    <row r="79" spans="2:14" s="80" customFormat="1" ht="30" customHeight="1" x14ac:dyDescent="0.45"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</row>
    <row r="80" spans="2:14" s="80" customFormat="1" ht="30" customHeight="1" x14ac:dyDescent="0.45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="80" customFormat="1" ht="15" customHeight="1" x14ac:dyDescent="0.45"/>
    <row r="82" s="79" customFormat="1" x14ac:dyDescent="0.45"/>
    <row r="83" s="79" customFormat="1" x14ac:dyDescent="0.45"/>
  </sheetData>
  <mergeCells count="67">
    <mergeCell ref="B63:C70"/>
    <mergeCell ref="D63:D65"/>
    <mergeCell ref="D66:D67"/>
    <mergeCell ref="D68:D70"/>
    <mergeCell ref="B58:C58"/>
    <mergeCell ref="B59:C59"/>
    <mergeCell ref="B60:C61"/>
    <mergeCell ref="J60:N60"/>
    <mergeCell ref="D61:I61"/>
    <mergeCell ref="J61:N61"/>
    <mergeCell ref="G41:G42"/>
    <mergeCell ref="H41:H42"/>
    <mergeCell ref="B55:N55"/>
    <mergeCell ref="B44:B50"/>
    <mergeCell ref="I50:J50"/>
    <mergeCell ref="K50:L50"/>
    <mergeCell ref="B57:C57"/>
    <mergeCell ref="J35:J36"/>
    <mergeCell ref="K35:K36"/>
    <mergeCell ref="F37:F38"/>
    <mergeCell ref="G37:G38"/>
    <mergeCell ref="H37:H38"/>
    <mergeCell ref="C39:E42"/>
    <mergeCell ref="F39:F40"/>
    <mergeCell ref="G39:G40"/>
    <mergeCell ref="H39:H40"/>
    <mergeCell ref="F41:F42"/>
    <mergeCell ref="C35:E38"/>
    <mergeCell ref="F35:F36"/>
    <mergeCell ref="H35:H36"/>
    <mergeCell ref="I35:I36"/>
    <mergeCell ref="M23:M24"/>
    <mergeCell ref="C24:D24"/>
    <mergeCell ref="E24:F24"/>
    <mergeCell ref="H31:H32"/>
    <mergeCell ref="I31:I32"/>
    <mergeCell ref="J31:J32"/>
    <mergeCell ref="K31:K32"/>
    <mergeCell ref="F33:F34"/>
    <mergeCell ref="G33:G34"/>
    <mergeCell ref="H33:H34"/>
    <mergeCell ref="B26:B42"/>
    <mergeCell ref="C27:E30"/>
    <mergeCell ref="C31:E34"/>
    <mergeCell ref="F31:F32"/>
    <mergeCell ref="G31:G32"/>
    <mergeCell ref="G35:G36"/>
    <mergeCell ref="B23:B24"/>
    <mergeCell ref="C23:D23"/>
    <mergeCell ref="E23:F23"/>
    <mergeCell ref="H23:J24"/>
    <mergeCell ref="K23:L24"/>
    <mergeCell ref="B1:N1"/>
    <mergeCell ref="B8:B13"/>
    <mergeCell ref="C8:C9"/>
    <mergeCell ref="D10:I10"/>
    <mergeCell ref="D11:I11"/>
    <mergeCell ref="B15:B21"/>
    <mergeCell ref="C16:E17"/>
    <mergeCell ref="L16:M16"/>
    <mergeCell ref="L17:M17"/>
    <mergeCell ref="C18:E19"/>
    <mergeCell ref="L18:M18"/>
    <mergeCell ref="L19:M19"/>
    <mergeCell ref="C20:E21"/>
    <mergeCell ref="L20:M20"/>
    <mergeCell ref="L21:M21"/>
  </mergeCells>
  <phoneticPr fontId="1"/>
  <pageMargins left="0.7" right="0.7" top="0.4" bottom="0.3" header="0.3" footer="0.2"/>
  <pageSetup paperSize="9" scale="93" orientation="portrait" verticalDpi="0" r:id="rId1"/>
  <rowBreaks count="1" manualBreakCount="1">
    <brk id="5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8C35-AC07-4095-A0CD-A82789E81032}">
  <dimension ref="A1:O83"/>
  <sheetViews>
    <sheetView showGridLines="0" zoomScaleNormal="100" workbookViewId="0">
      <selection activeCell="B1" sqref="B1:N1"/>
    </sheetView>
  </sheetViews>
  <sheetFormatPr defaultRowHeight="18" x14ac:dyDescent="0.45"/>
  <cols>
    <col min="1" max="1" width="2.5" customWidth="1"/>
    <col min="2" max="2" width="5" customWidth="1"/>
    <col min="3" max="3" width="11.5" customWidth="1"/>
    <col min="4" max="14" width="5.5" customWidth="1"/>
  </cols>
  <sheetData>
    <row r="1" spans="1:14" ht="22.2" customHeight="1" x14ac:dyDescent="0.45">
      <c r="B1" s="217" t="s">
        <v>168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22.2" x14ac:dyDescent="0.45">
      <c r="B2" s="1"/>
      <c r="C2" s="1"/>
      <c r="D2" s="1"/>
      <c r="E2" s="1"/>
      <c r="F2" s="1"/>
      <c r="I2" s="9"/>
      <c r="K2" s="2" t="s">
        <v>161</v>
      </c>
      <c r="L2" s="30"/>
      <c r="M2" s="30"/>
      <c r="N2" s="30"/>
    </row>
    <row r="3" spans="1:14" ht="3" customHeight="1" x14ac:dyDescent="0.45"/>
    <row r="4" spans="1:14" x14ac:dyDescent="0.45">
      <c r="B4" t="s">
        <v>12</v>
      </c>
    </row>
    <row r="5" spans="1:14" x14ac:dyDescent="0.45">
      <c r="B5" t="s">
        <v>4</v>
      </c>
    </row>
    <row r="6" spans="1:14" ht="3" customHeight="1" x14ac:dyDescent="0.45"/>
    <row r="7" spans="1:14" ht="21" customHeight="1" x14ac:dyDescent="0.45">
      <c r="B7" s="12" t="s">
        <v>15</v>
      </c>
      <c r="C7" s="77"/>
      <c r="D7" s="14" t="s">
        <v>0</v>
      </c>
      <c r="E7" s="14">
        <v>4</v>
      </c>
      <c r="F7" s="14" t="s">
        <v>1</v>
      </c>
      <c r="G7" s="14"/>
      <c r="H7" s="14" t="s">
        <v>2</v>
      </c>
      <c r="I7" s="14"/>
      <c r="J7" s="14" t="s">
        <v>18</v>
      </c>
      <c r="K7" s="14"/>
      <c r="L7" s="14" t="s">
        <v>2</v>
      </c>
      <c r="M7" s="14"/>
      <c r="N7" s="15" t="s">
        <v>3</v>
      </c>
    </row>
    <row r="8" spans="1:14" ht="21" customHeight="1" x14ac:dyDescent="0.45">
      <c r="B8" s="218" t="s">
        <v>13</v>
      </c>
      <c r="C8" s="252" t="s">
        <v>5</v>
      </c>
      <c r="D8" s="5" t="s">
        <v>6</v>
      </c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21" customHeight="1" x14ac:dyDescent="0.45">
      <c r="B9" s="219"/>
      <c r="C9" s="253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ht="12" customHeight="1" x14ac:dyDescent="0.45">
      <c r="B10" s="219"/>
      <c r="C10" s="73" t="s">
        <v>7</v>
      </c>
      <c r="D10" s="210" ph="1"/>
      <c r="E10" s="210"/>
      <c r="F10" s="210"/>
      <c r="G10" s="210"/>
      <c r="H10" s="210"/>
      <c r="I10" s="210"/>
      <c r="J10" s="5"/>
      <c r="K10" s="5"/>
      <c r="L10" s="5"/>
      <c r="M10" s="5"/>
      <c r="N10" s="6"/>
    </row>
    <row r="11" spans="1:14" ht="21" customHeight="1" x14ac:dyDescent="0.45">
      <c r="B11" s="219"/>
      <c r="C11" s="74" t="s">
        <v>8</v>
      </c>
      <c r="D11" s="209"/>
      <c r="E11" s="209"/>
      <c r="F11" s="209"/>
      <c r="G11" s="209"/>
      <c r="H11" s="209"/>
      <c r="I11" s="209"/>
      <c r="J11" s="16" t="s">
        <v>9</v>
      </c>
      <c r="K11" s="16"/>
      <c r="L11" s="16"/>
      <c r="M11" s="16"/>
      <c r="N11" s="17"/>
    </row>
    <row r="12" spans="1:14" ht="21" customHeight="1" x14ac:dyDescent="0.45">
      <c r="B12" s="219"/>
      <c r="C12" s="75" t="s">
        <v>14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ht="21" customHeight="1" x14ac:dyDescent="0.45">
      <c r="B13" s="220"/>
      <c r="C13" s="76" t="s">
        <v>19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6" customHeight="1" x14ac:dyDescent="0.45">
      <c r="C14" s="3"/>
      <c r="E14" s="5"/>
      <c r="F14" s="5"/>
      <c r="G14" s="5"/>
      <c r="H14" s="5"/>
      <c r="I14" s="29"/>
      <c r="J14" s="29"/>
      <c r="K14" s="29"/>
      <c r="L14" s="29"/>
    </row>
    <row r="15" spans="1:14" ht="15" customHeight="1" x14ac:dyDescent="0.45">
      <c r="A15" s="5"/>
      <c r="B15" s="205" t="s">
        <v>81</v>
      </c>
      <c r="C15" s="38" t="s">
        <v>87</v>
      </c>
      <c r="D15" s="35"/>
      <c r="E15" s="35"/>
      <c r="F15" s="38" t="s">
        <v>82</v>
      </c>
      <c r="G15" s="39"/>
      <c r="H15" s="38" t="s">
        <v>26</v>
      </c>
      <c r="I15" s="39"/>
      <c r="J15" s="35" t="s">
        <v>27</v>
      </c>
      <c r="K15" s="35"/>
      <c r="L15" s="38" t="s">
        <v>25</v>
      </c>
      <c r="M15" s="39"/>
      <c r="N15" s="39"/>
    </row>
    <row r="16" spans="1:14" ht="15" customHeight="1" x14ac:dyDescent="0.45">
      <c r="A16" s="5"/>
      <c r="B16" s="206"/>
      <c r="C16" s="201" t="s">
        <v>86</v>
      </c>
      <c r="D16" s="202"/>
      <c r="E16" s="202"/>
      <c r="F16" s="34" t="s">
        <v>10</v>
      </c>
      <c r="G16" s="36"/>
      <c r="H16" s="42"/>
      <c r="I16" s="15" t="s">
        <v>11</v>
      </c>
      <c r="J16" s="31"/>
      <c r="K16" s="14" t="s">
        <v>11</v>
      </c>
      <c r="L16" s="225">
        <f>SUM(H16+J16)</f>
        <v>0</v>
      </c>
      <c r="M16" s="226"/>
      <c r="N16" s="15" t="s">
        <v>11</v>
      </c>
    </row>
    <row r="17" spans="1:14" ht="15" customHeight="1" x14ac:dyDescent="0.45">
      <c r="A17" s="5"/>
      <c r="B17" s="206"/>
      <c r="C17" s="203"/>
      <c r="D17" s="204"/>
      <c r="E17" s="204"/>
      <c r="F17" s="106" t="s">
        <v>129</v>
      </c>
      <c r="G17" s="37"/>
      <c r="H17" s="43"/>
      <c r="I17" s="8" t="s">
        <v>11</v>
      </c>
      <c r="J17" s="44"/>
      <c r="K17" s="7" t="s">
        <v>11</v>
      </c>
      <c r="L17" s="227">
        <f t="shared" ref="L17:L21" si="0">SUM(H17+J17)</f>
        <v>0</v>
      </c>
      <c r="M17" s="211"/>
      <c r="N17" s="8" t="s">
        <v>11</v>
      </c>
    </row>
    <row r="18" spans="1:14" ht="15" customHeight="1" x14ac:dyDescent="0.45">
      <c r="A18" s="5"/>
      <c r="B18" s="206"/>
      <c r="C18" s="201" t="s">
        <v>86</v>
      </c>
      <c r="D18" s="202"/>
      <c r="E18" s="202"/>
      <c r="F18" s="12" t="s">
        <v>10</v>
      </c>
      <c r="G18" s="36"/>
      <c r="H18" s="42"/>
      <c r="I18" s="15" t="s">
        <v>11</v>
      </c>
      <c r="J18" s="31"/>
      <c r="K18" s="14" t="s">
        <v>11</v>
      </c>
      <c r="L18" s="225">
        <f t="shared" si="0"/>
        <v>0</v>
      </c>
      <c r="M18" s="226"/>
      <c r="N18" s="15" t="s">
        <v>11</v>
      </c>
    </row>
    <row r="19" spans="1:14" ht="15" customHeight="1" x14ac:dyDescent="0.45">
      <c r="A19" s="5"/>
      <c r="B19" s="206"/>
      <c r="C19" s="203"/>
      <c r="D19" s="204"/>
      <c r="E19" s="204"/>
      <c r="F19" s="40" t="s">
        <v>63</v>
      </c>
      <c r="G19" s="37"/>
      <c r="H19" s="43"/>
      <c r="I19" s="8" t="s">
        <v>11</v>
      </c>
      <c r="J19" s="44"/>
      <c r="K19" s="7" t="s">
        <v>11</v>
      </c>
      <c r="L19" s="227">
        <f t="shared" si="0"/>
        <v>0</v>
      </c>
      <c r="M19" s="211"/>
      <c r="N19" s="8" t="s">
        <v>11</v>
      </c>
    </row>
    <row r="20" spans="1:14" ht="15" customHeight="1" x14ac:dyDescent="0.45">
      <c r="A20" s="5"/>
      <c r="B20" s="206"/>
      <c r="C20" s="223" t="s">
        <v>86</v>
      </c>
      <c r="D20" s="224"/>
      <c r="E20" s="224"/>
      <c r="F20" s="12" t="s">
        <v>10</v>
      </c>
      <c r="G20" s="36"/>
      <c r="H20" s="42"/>
      <c r="I20" s="15" t="s">
        <v>11</v>
      </c>
      <c r="J20" s="31"/>
      <c r="K20" s="14" t="s">
        <v>11</v>
      </c>
      <c r="L20" s="225">
        <f t="shared" si="0"/>
        <v>0</v>
      </c>
      <c r="M20" s="226"/>
      <c r="N20" s="15" t="s">
        <v>11</v>
      </c>
    </row>
    <row r="21" spans="1:14" ht="15" customHeight="1" x14ac:dyDescent="0.45">
      <c r="A21" s="5"/>
      <c r="B21" s="207"/>
      <c r="C21" s="203"/>
      <c r="D21" s="204"/>
      <c r="E21" s="204"/>
      <c r="F21" s="40" t="s">
        <v>63</v>
      </c>
      <c r="G21" s="37"/>
      <c r="H21" s="43"/>
      <c r="I21" s="8" t="s">
        <v>11</v>
      </c>
      <c r="J21" s="44"/>
      <c r="K21" s="7" t="s">
        <v>11</v>
      </c>
      <c r="L21" s="227">
        <f t="shared" si="0"/>
        <v>0</v>
      </c>
      <c r="M21" s="211"/>
      <c r="N21" s="8" t="s">
        <v>11</v>
      </c>
    </row>
    <row r="22" spans="1:14" ht="6" customHeight="1" thickBot="1" x14ac:dyDescent="0.5">
      <c r="C22" s="29"/>
      <c r="D22" s="29"/>
      <c r="H22" s="29"/>
      <c r="I22" s="29"/>
      <c r="J22" s="29"/>
      <c r="K22" s="29"/>
      <c r="L22" s="29"/>
      <c r="M22" s="29"/>
    </row>
    <row r="23" spans="1:14" ht="22.2" customHeight="1" x14ac:dyDescent="0.45">
      <c r="B23" s="254" t="s">
        <v>136</v>
      </c>
      <c r="C23" s="256" t="s">
        <v>23</v>
      </c>
      <c r="D23" s="257"/>
      <c r="E23" s="258">
        <f>SUM(L16+L18+L20)*3000</f>
        <v>0</v>
      </c>
      <c r="F23" s="259"/>
      <c r="G23" s="122" t="s">
        <v>89</v>
      </c>
      <c r="H23" s="274" t="s">
        <v>28</v>
      </c>
      <c r="I23" s="275"/>
      <c r="J23" s="275"/>
      <c r="K23" s="278">
        <f>SUM(E23:F24)</f>
        <v>0</v>
      </c>
      <c r="L23" s="278"/>
      <c r="M23" s="272" t="s">
        <v>89</v>
      </c>
    </row>
    <row r="24" spans="1:14" ht="22.2" customHeight="1" thickBot="1" x14ac:dyDescent="0.5">
      <c r="B24" s="255"/>
      <c r="C24" s="260" t="s">
        <v>24</v>
      </c>
      <c r="D24" s="261"/>
      <c r="E24" s="262">
        <f>SUM(L17+L19+L21)*1600</f>
        <v>0</v>
      </c>
      <c r="F24" s="262"/>
      <c r="G24" s="123" t="s">
        <v>89</v>
      </c>
      <c r="H24" s="276"/>
      <c r="I24" s="277"/>
      <c r="J24" s="277"/>
      <c r="K24" s="279"/>
      <c r="L24" s="279"/>
      <c r="M24" s="273"/>
    </row>
    <row r="25" spans="1:14" ht="9" customHeight="1" x14ac:dyDescent="0.45">
      <c r="B25" s="105"/>
      <c r="C25" s="26"/>
      <c r="D25" s="26"/>
      <c r="E25" s="45"/>
      <c r="F25" s="45"/>
      <c r="G25" s="26"/>
    </row>
    <row r="26" spans="1:14" ht="14.4" customHeight="1" x14ac:dyDescent="0.45">
      <c r="B26" s="205" t="s">
        <v>128</v>
      </c>
      <c r="C26" s="38" t="s">
        <v>87</v>
      </c>
      <c r="D26" s="35"/>
      <c r="E26" s="35"/>
      <c r="F26" s="38" t="s">
        <v>116</v>
      </c>
      <c r="G26" s="35"/>
      <c r="H26" s="39"/>
      <c r="I26" s="35" t="s">
        <v>117</v>
      </c>
      <c r="J26" s="35"/>
      <c r="K26" s="35"/>
      <c r="L26" s="38" t="s">
        <v>118</v>
      </c>
      <c r="M26" s="35"/>
      <c r="N26" s="39"/>
    </row>
    <row r="27" spans="1:14" ht="14.4" customHeight="1" x14ac:dyDescent="0.45">
      <c r="B27" s="206"/>
      <c r="C27" s="201" t="s">
        <v>86</v>
      </c>
      <c r="D27" s="202"/>
      <c r="E27" s="265"/>
      <c r="F27" s="46"/>
      <c r="G27" s="41"/>
      <c r="H27" s="47"/>
      <c r="I27" s="46"/>
      <c r="J27" s="41"/>
      <c r="K27" s="47"/>
      <c r="L27" s="112" t="s">
        <v>131</v>
      </c>
      <c r="M27" s="107"/>
      <c r="N27" s="117" t="s">
        <v>130</v>
      </c>
    </row>
    <row r="28" spans="1:14" ht="15" customHeight="1" x14ac:dyDescent="0.45">
      <c r="B28" s="206"/>
      <c r="C28" s="223"/>
      <c r="D28" s="224"/>
      <c r="E28" s="266"/>
      <c r="F28" s="50"/>
      <c r="G28" s="23"/>
      <c r="H28" s="52"/>
      <c r="I28" s="50"/>
      <c r="J28" s="23"/>
      <c r="K28" s="52"/>
      <c r="L28" s="118" t="s">
        <v>132</v>
      </c>
      <c r="M28" s="119"/>
      <c r="N28" s="120" t="s">
        <v>130</v>
      </c>
    </row>
    <row r="29" spans="1:14" ht="14.4" customHeight="1" x14ac:dyDescent="0.45">
      <c r="B29" s="206"/>
      <c r="C29" s="223"/>
      <c r="D29" s="224"/>
      <c r="E29" s="266"/>
      <c r="F29" s="50"/>
      <c r="G29" s="23"/>
      <c r="H29" s="52"/>
      <c r="I29" s="50"/>
      <c r="J29" s="23"/>
      <c r="K29" s="52"/>
      <c r="L29" s="116" t="s">
        <v>133</v>
      </c>
      <c r="M29" s="114"/>
      <c r="N29" s="120" t="s">
        <v>130</v>
      </c>
    </row>
    <row r="30" spans="1:14" ht="14.4" customHeight="1" x14ac:dyDescent="0.45">
      <c r="B30" s="206"/>
      <c r="C30" s="203"/>
      <c r="D30" s="204"/>
      <c r="E30" s="267"/>
      <c r="F30" s="48"/>
      <c r="G30" s="23"/>
      <c r="H30" s="52"/>
      <c r="I30" s="24"/>
      <c r="J30" s="23"/>
      <c r="K30" s="52"/>
      <c r="L30" s="113" t="s">
        <v>134</v>
      </c>
      <c r="M30" s="23"/>
      <c r="N30" s="27" t="s">
        <v>130</v>
      </c>
    </row>
    <row r="31" spans="1:14" ht="14.4" customHeight="1" x14ac:dyDescent="0.45">
      <c r="B31" s="206"/>
      <c r="C31" s="201" t="s">
        <v>86</v>
      </c>
      <c r="D31" s="202"/>
      <c r="E31" s="265"/>
      <c r="F31" s="270" t="s">
        <v>135</v>
      </c>
      <c r="G31" s="208"/>
      <c r="H31" s="215" t="s">
        <v>130</v>
      </c>
      <c r="I31" s="270" t="s">
        <v>135</v>
      </c>
      <c r="J31" s="208"/>
      <c r="K31" s="215" t="s">
        <v>130</v>
      </c>
      <c r="L31" s="112" t="s">
        <v>131</v>
      </c>
      <c r="M31" s="107"/>
      <c r="N31" s="117" t="s">
        <v>130</v>
      </c>
    </row>
    <row r="32" spans="1:14" ht="14.4" customHeight="1" x14ac:dyDescent="0.45">
      <c r="B32" s="206"/>
      <c r="C32" s="223"/>
      <c r="D32" s="224"/>
      <c r="E32" s="266"/>
      <c r="F32" s="271"/>
      <c r="G32" s="209"/>
      <c r="H32" s="234"/>
      <c r="I32" s="271"/>
      <c r="J32" s="209"/>
      <c r="K32" s="234"/>
      <c r="L32" s="118" t="s">
        <v>132</v>
      </c>
      <c r="M32" s="119"/>
      <c r="N32" s="120" t="s">
        <v>130</v>
      </c>
    </row>
    <row r="33" spans="2:15" ht="14.4" customHeight="1" x14ac:dyDescent="0.45">
      <c r="B33" s="206"/>
      <c r="C33" s="223"/>
      <c r="D33" s="224"/>
      <c r="E33" s="266"/>
      <c r="F33" s="268" t="s">
        <v>133</v>
      </c>
      <c r="G33" s="210"/>
      <c r="H33" s="216" t="s">
        <v>130</v>
      </c>
      <c r="I33" s="116" t="s">
        <v>133</v>
      </c>
      <c r="J33" s="114"/>
      <c r="K33" s="32" t="s">
        <v>130</v>
      </c>
      <c r="L33" s="116" t="s">
        <v>133</v>
      </c>
      <c r="M33" s="114"/>
      <c r="N33" s="120" t="s">
        <v>130</v>
      </c>
    </row>
    <row r="34" spans="2:15" ht="14.4" customHeight="1" x14ac:dyDescent="0.45">
      <c r="B34" s="206"/>
      <c r="C34" s="203"/>
      <c r="D34" s="204"/>
      <c r="E34" s="267"/>
      <c r="F34" s="269"/>
      <c r="G34" s="211"/>
      <c r="H34" s="229"/>
      <c r="I34" s="113" t="s">
        <v>134</v>
      </c>
      <c r="J34" s="24"/>
      <c r="K34" s="27" t="s">
        <v>130</v>
      </c>
      <c r="L34" s="113" t="s">
        <v>134</v>
      </c>
      <c r="M34" s="23"/>
      <c r="N34" s="27" t="s">
        <v>130</v>
      </c>
    </row>
    <row r="35" spans="2:15" ht="14.4" customHeight="1" x14ac:dyDescent="0.45">
      <c r="B35" s="206"/>
      <c r="C35" s="201" t="s">
        <v>86</v>
      </c>
      <c r="D35" s="202"/>
      <c r="E35" s="265"/>
      <c r="F35" s="270" t="s">
        <v>135</v>
      </c>
      <c r="G35" s="208"/>
      <c r="H35" s="215" t="s">
        <v>130</v>
      </c>
      <c r="I35" s="270" t="s">
        <v>135</v>
      </c>
      <c r="J35" s="208"/>
      <c r="K35" s="215" t="s">
        <v>130</v>
      </c>
      <c r="L35" s="112" t="s">
        <v>131</v>
      </c>
      <c r="M35" s="107"/>
      <c r="N35" s="117" t="s">
        <v>130</v>
      </c>
    </row>
    <row r="36" spans="2:15" ht="14.4" customHeight="1" x14ac:dyDescent="0.45">
      <c r="B36" s="206"/>
      <c r="C36" s="223"/>
      <c r="D36" s="224"/>
      <c r="E36" s="266"/>
      <c r="F36" s="271"/>
      <c r="G36" s="209"/>
      <c r="H36" s="234"/>
      <c r="I36" s="271"/>
      <c r="J36" s="209"/>
      <c r="K36" s="234"/>
      <c r="L36" s="118" t="s">
        <v>132</v>
      </c>
      <c r="M36" s="119"/>
      <c r="N36" s="120" t="s">
        <v>130</v>
      </c>
    </row>
    <row r="37" spans="2:15" ht="14.4" customHeight="1" x14ac:dyDescent="0.45">
      <c r="B37" s="206"/>
      <c r="C37" s="223"/>
      <c r="D37" s="224"/>
      <c r="E37" s="266"/>
      <c r="F37" s="268" t="s">
        <v>133</v>
      </c>
      <c r="G37" s="210"/>
      <c r="H37" s="216" t="s">
        <v>130</v>
      </c>
      <c r="I37" s="116" t="s">
        <v>133</v>
      </c>
      <c r="J37" s="114"/>
      <c r="K37" s="32" t="s">
        <v>130</v>
      </c>
      <c r="L37" s="116" t="s">
        <v>133</v>
      </c>
      <c r="M37" s="114"/>
      <c r="N37" s="120" t="s">
        <v>130</v>
      </c>
    </row>
    <row r="38" spans="2:15" ht="14.4" customHeight="1" x14ac:dyDescent="0.45">
      <c r="B38" s="206"/>
      <c r="C38" s="203"/>
      <c r="D38" s="204"/>
      <c r="E38" s="267"/>
      <c r="F38" s="269"/>
      <c r="G38" s="211"/>
      <c r="H38" s="229"/>
      <c r="I38" s="113" t="s">
        <v>134</v>
      </c>
      <c r="J38" s="24"/>
      <c r="K38" s="27" t="s">
        <v>130</v>
      </c>
      <c r="L38" s="113" t="s">
        <v>134</v>
      </c>
      <c r="M38" s="23"/>
      <c r="N38" s="27" t="s">
        <v>130</v>
      </c>
    </row>
    <row r="39" spans="2:15" ht="14.4" customHeight="1" x14ac:dyDescent="0.45">
      <c r="B39" s="206"/>
      <c r="C39" s="201" t="s">
        <v>86</v>
      </c>
      <c r="D39" s="202"/>
      <c r="E39" s="265"/>
      <c r="F39" s="270" t="s">
        <v>135</v>
      </c>
      <c r="G39" s="208"/>
      <c r="H39" s="215" t="s">
        <v>130</v>
      </c>
      <c r="I39" s="111"/>
      <c r="J39" s="41"/>
      <c r="K39" s="47"/>
      <c r="L39" s="111"/>
      <c r="M39" s="41"/>
      <c r="N39" s="47"/>
      <c r="O39" s="26"/>
    </row>
    <row r="40" spans="2:15" ht="14.4" customHeight="1" x14ac:dyDescent="0.45">
      <c r="B40" s="206"/>
      <c r="C40" s="223"/>
      <c r="D40" s="224"/>
      <c r="E40" s="266"/>
      <c r="F40" s="271"/>
      <c r="G40" s="209"/>
      <c r="H40" s="234"/>
      <c r="I40" s="115"/>
      <c r="J40" s="23"/>
      <c r="K40" s="52"/>
      <c r="L40" s="115"/>
      <c r="M40" s="23"/>
      <c r="N40" s="52"/>
      <c r="O40" s="26"/>
    </row>
    <row r="41" spans="2:15" ht="14.4" customHeight="1" x14ac:dyDescent="0.45">
      <c r="B41" s="206"/>
      <c r="C41" s="223"/>
      <c r="D41" s="224"/>
      <c r="E41" s="266"/>
      <c r="F41" s="268" t="s">
        <v>133</v>
      </c>
      <c r="G41" s="210"/>
      <c r="H41" s="216" t="s">
        <v>130</v>
      </c>
      <c r="I41" s="115"/>
      <c r="J41" s="23"/>
      <c r="K41" s="52"/>
      <c r="L41" s="115"/>
      <c r="M41" s="23"/>
      <c r="N41" s="52"/>
      <c r="O41" s="26"/>
    </row>
    <row r="42" spans="2:15" ht="14.4" customHeight="1" x14ac:dyDescent="0.45">
      <c r="B42" s="207"/>
      <c r="C42" s="203"/>
      <c r="D42" s="204"/>
      <c r="E42" s="267"/>
      <c r="F42" s="269"/>
      <c r="G42" s="211"/>
      <c r="H42" s="229"/>
      <c r="I42" s="113"/>
      <c r="J42" s="24"/>
      <c r="K42" s="49"/>
      <c r="L42" s="113"/>
      <c r="M42" s="24"/>
      <c r="N42" s="49"/>
      <c r="O42" s="26"/>
    </row>
    <row r="43" spans="2:15" ht="14.4" customHeight="1" x14ac:dyDescent="0.45">
      <c r="B43" s="105"/>
      <c r="C43" s="33"/>
      <c r="D43" s="33"/>
      <c r="E43" s="33"/>
      <c r="F43" s="124"/>
      <c r="G43" s="26"/>
      <c r="H43" s="26"/>
      <c r="I43" s="125"/>
      <c r="J43" s="23"/>
      <c r="K43" s="23"/>
      <c r="L43" s="125"/>
      <c r="M43" s="23"/>
      <c r="N43" s="23"/>
      <c r="O43" s="26"/>
    </row>
    <row r="44" spans="2:15" s="51" customFormat="1" ht="14.4" customHeight="1" x14ac:dyDescent="0.45">
      <c r="B44" s="198" t="s">
        <v>137</v>
      </c>
      <c r="C44" s="131" t="s">
        <v>138</v>
      </c>
      <c r="D44" s="132"/>
      <c r="E44" s="133"/>
      <c r="F44" s="144" t="s">
        <v>139</v>
      </c>
      <c r="G44" s="13"/>
      <c r="H44" s="13"/>
      <c r="I44" s="145"/>
      <c r="J44" s="12" t="s">
        <v>145</v>
      </c>
      <c r="K44" s="13"/>
      <c r="L44" s="146"/>
      <c r="M44" s="36"/>
      <c r="N44" s="23"/>
      <c r="O44" s="23"/>
    </row>
    <row r="45" spans="2:15" s="51" customFormat="1" ht="14.4" customHeight="1" x14ac:dyDescent="0.45">
      <c r="B45" s="199"/>
      <c r="C45" s="134" t="s">
        <v>140</v>
      </c>
      <c r="D45" s="151">
        <f>SUM(G31+G35+G39)*650</f>
        <v>0</v>
      </c>
      <c r="E45" s="135" t="s">
        <v>92</v>
      </c>
      <c r="F45" s="128" t="s">
        <v>140</v>
      </c>
      <c r="G45" s="4"/>
      <c r="H45" s="153">
        <f>SUM(J31+J35)*650</f>
        <v>0</v>
      </c>
      <c r="I45" s="137" t="s">
        <v>92</v>
      </c>
      <c r="J45" s="147" t="s">
        <v>143</v>
      </c>
      <c r="K45" s="138"/>
      <c r="L45" s="148">
        <f>SUM(M27+M31+M35)*1060</f>
        <v>0</v>
      </c>
      <c r="M45" s="120" t="s">
        <v>92</v>
      </c>
      <c r="N45" s="23"/>
      <c r="O45" s="23"/>
    </row>
    <row r="46" spans="2:15" s="51" customFormat="1" ht="14.4" customHeight="1" x14ac:dyDescent="0.45">
      <c r="B46" s="199"/>
      <c r="C46" s="134" t="s">
        <v>141</v>
      </c>
      <c r="D46" s="151">
        <f>SUM(G33+G37+G41)*640</f>
        <v>0</v>
      </c>
      <c r="E46" s="135" t="s">
        <v>92</v>
      </c>
      <c r="F46" s="134" t="s">
        <v>141</v>
      </c>
      <c r="G46" s="138"/>
      <c r="H46" s="154">
        <f>SUM(J33+J37)*640</f>
        <v>0</v>
      </c>
      <c r="I46" s="139" t="s">
        <v>92</v>
      </c>
      <c r="J46" s="143" t="s">
        <v>144</v>
      </c>
      <c r="K46" s="22"/>
      <c r="L46" s="149">
        <f>SUM(M28+M32+M36)*650</f>
        <v>0</v>
      </c>
      <c r="M46" s="32" t="s">
        <v>92</v>
      </c>
      <c r="N46" s="23"/>
      <c r="O46" s="23"/>
    </row>
    <row r="47" spans="2:15" s="51" customFormat="1" ht="14.4" customHeight="1" x14ac:dyDescent="0.45">
      <c r="B47" s="199"/>
      <c r="C47" s="136"/>
      <c r="D47" s="151"/>
      <c r="E47" s="135"/>
      <c r="F47" s="140" t="s">
        <v>142</v>
      </c>
      <c r="G47" s="138"/>
      <c r="H47" s="154">
        <f>SUM(J34+J38)*1530</f>
        <v>0</v>
      </c>
      <c r="I47" s="139" t="s">
        <v>92</v>
      </c>
      <c r="J47" s="142" t="s">
        <v>141</v>
      </c>
      <c r="K47" s="22"/>
      <c r="L47" s="149">
        <f>SUM(M29+M33+M37)*640</f>
        <v>0</v>
      </c>
      <c r="M47" s="32" t="s">
        <v>92</v>
      </c>
      <c r="N47" s="23"/>
      <c r="O47" s="23"/>
    </row>
    <row r="48" spans="2:15" s="51" customFormat="1" ht="14.4" customHeight="1" x14ac:dyDescent="0.45">
      <c r="B48" s="199"/>
      <c r="C48" s="136"/>
      <c r="D48" s="151"/>
      <c r="E48" s="135"/>
      <c r="F48" s="116"/>
      <c r="G48" s="114"/>
      <c r="H48" s="153"/>
      <c r="I48" s="137"/>
      <c r="J48" s="141" t="s">
        <v>142</v>
      </c>
      <c r="K48" s="22"/>
      <c r="L48" s="149">
        <f>SUM(M30+M34+M38)*1530</f>
        <v>0</v>
      </c>
      <c r="M48" s="32" t="s">
        <v>92</v>
      </c>
      <c r="N48" s="23"/>
      <c r="O48" s="23"/>
    </row>
    <row r="49" spans="1:15" s="51" customFormat="1" ht="14.4" customHeight="1" x14ac:dyDescent="0.45">
      <c r="B49" s="199"/>
      <c r="C49" s="108" t="s">
        <v>146</v>
      </c>
      <c r="D49" s="152">
        <f>SUM(D45:D46)</f>
        <v>0</v>
      </c>
      <c r="E49" s="129" t="s">
        <v>92</v>
      </c>
      <c r="F49" s="113" t="s">
        <v>147</v>
      </c>
      <c r="G49" s="24"/>
      <c r="H49" s="155">
        <f>SUM(H45:H47)</f>
        <v>0</v>
      </c>
      <c r="I49" s="130" t="s">
        <v>92</v>
      </c>
      <c r="J49" s="40" t="s">
        <v>148</v>
      </c>
      <c r="K49" s="30"/>
      <c r="L49" s="150">
        <f>SUM(L45:L48)</f>
        <v>0</v>
      </c>
      <c r="M49" s="28" t="s">
        <v>92</v>
      </c>
      <c r="N49" s="23"/>
      <c r="O49" s="23"/>
    </row>
    <row r="50" spans="1:15" s="51" customFormat="1" ht="30" customHeight="1" x14ac:dyDescent="0.45">
      <c r="B50" s="200"/>
      <c r="C50" s="108"/>
      <c r="D50" s="109"/>
      <c r="E50" s="129"/>
      <c r="F50" s="127"/>
      <c r="G50" s="24"/>
      <c r="H50" s="24"/>
      <c r="I50" s="289" t="s">
        <v>149</v>
      </c>
      <c r="J50" s="289"/>
      <c r="K50" s="287">
        <f>SUM(D49+H49+L49)</f>
        <v>0</v>
      </c>
      <c r="L50" s="288"/>
      <c r="M50" s="121" t="s">
        <v>92</v>
      </c>
      <c r="N50" s="23"/>
      <c r="O50" s="23"/>
    </row>
    <row r="51" spans="1:15" s="51" customFormat="1" ht="14.4" customHeight="1" x14ac:dyDescent="0.45">
      <c r="B51" s="126"/>
      <c r="C51" s="110"/>
      <c r="D51" s="110"/>
      <c r="E51" s="110"/>
      <c r="F51" s="125"/>
      <c r="G51" s="23"/>
      <c r="H51" s="23"/>
      <c r="I51" s="124"/>
      <c r="J51" s="23"/>
      <c r="K51" s="23"/>
      <c r="L51" s="125"/>
      <c r="M51" s="23"/>
      <c r="N51" s="23"/>
      <c r="O51" s="23"/>
    </row>
    <row r="52" spans="1:15" ht="18.600000000000001" thickBot="1" x14ac:dyDescent="0.5"/>
    <row r="53" spans="1:15" ht="18.600000000000001" thickBot="1" x14ac:dyDescent="0.5">
      <c r="B53" t="s">
        <v>106</v>
      </c>
      <c r="K53" s="72"/>
    </row>
    <row r="54" spans="1:15" s="79" customFormat="1" x14ac:dyDescent="0.45"/>
    <row r="55" spans="1:15" ht="22.2" customHeight="1" x14ac:dyDescent="0.45">
      <c r="B55" s="217" t="s">
        <v>169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1:15" s="80" customFormat="1" ht="15" customHeight="1" x14ac:dyDescent="0.45"/>
    <row r="57" spans="1:15" s="80" customFormat="1" ht="30" customHeight="1" x14ac:dyDescent="0.45">
      <c r="B57" s="263" t="s">
        <v>109</v>
      </c>
      <c r="C57" s="264"/>
      <c r="D57" s="94"/>
      <c r="E57" s="95"/>
      <c r="F57" s="95"/>
      <c r="G57" s="95"/>
      <c r="H57" s="95"/>
      <c r="I57" s="96" t="s">
        <v>125</v>
      </c>
      <c r="J57" s="81"/>
      <c r="K57" s="82"/>
      <c r="L57" s="82"/>
      <c r="M57" s="82"/>
      <c r="N57" s="82"/>
    </row>
    <row r="58" spans="1:15" s="80" customFormat="1" ht="30" customHeight="1" x14ac:dyDescent="0.45">
      <c r="B58" s="263" t="s">
        <v>110</v>
      </c>
      <c r="C58" s="264"/>
      <c r="D58" s="97"/>
      <c r="E58" s="98"/>
      <c r="F58" s="99" t="s">
        <v>107</v>
      </c>
      <c r="G58" s="98"/>
      <c r="H58" s="98"/>
      <c r="I58" s="100" t="s">
        <v>108</v>
      </c>
      <c r="J58" s="81" t="s">
        <v>111</v>
      </c>
      <c r="K58" s="82"/>
      <c r="L58" s="82"/>
      <c r="M58" s="82"/>
      <c r="N58" s="82"/>
    </row>
    <row r="59" spans="1:15" s="80" customFormat="1" ht="30" customHeight="1" x14ac:dyDescent="0.45">
      <c r="B59" s="263" t="s">
        <v>112</v>
      </c>
      <c r="C59" s="264"/>
      <c r="D59" s="97"/>
      <c r="E59" s="98"/>
      <c r="F59" s="99" t="s">
        <v>107</v>
      </c>
      <c r="G59" s="98"/>
      <c r="H59" s="98"/>
      <c r="I59" s="100" t="s">
        <v>108</v>
      </c>
      <c r="J59" s="82" t="s">
        <v>113</v>
      </c>
      <c r="K59" s="82"/>
      <c r="L59" s="82"/>
      <c r="M59" s="82"/>
      <c r="N59" s="82"/>
    </row>
    <row r="60" spans="1:15" s="80" customFormat="1" ht="30" customHeight="1" x14ac:dyDescent="0.45">
      <c r="A60" s="83"/>
      <c r="B60" s="263" t="s">
        <v>114</v>
      </c>
      <c r="C60" s="264"/>
      <c r="D60" s="101" t="s">
        <v>115</v>
      </c>
      <c r="E60" s="102"/>
      <c r="F60" s="102"/>
      <c r="G60" s="102"/>
      <c r="H60" s="102"/>
      <c r="I60" s="103"/>
      <c r="J60" s="248" t="s">
        <v>120</v>
      </c>
      <c r="K60" s="248"/>
      <c r="L60" s="248"/>
      <c r="M60" s="248"/>
      <c r="N60" s="248"/>
    </row>
    <row r="61" spans="1:15" s="80" customFormat="1" ht="30" customHeight="1" x14ac:dyDescent="0.45">
      <c r="A61" s="83"/>
      <c r="B61" s="283"/>
      <c r="C61" s="284"/>
      <c r="D61" s="249"/>
      <c r="E61" s="249"/>
      <c r="F61" s="249"/>
      <c r="G61" s="249"/>
      <c r="H61" s="249"/>
      <c r="I61" s="250"/>
      <c r="J61" s="251" t="s">
        <v>124</v>
      </c>
      <c r="K61" s="248"/>
      <c r="L61" s="248"/>
      <c r="M61" s="248"/>
      <c r="N61" s="248"/>
    </row>
    <row r="62" spans="1:15" s="80" customFormat="1" ht="30" customHeight="1" x14ac:dyDescent="0.45">
      <c r="B62" s="84"/>
      <c r="C62" s="84"/>
      <c r="D62" s="84"/>
      <c r="E62" s="84"/>
      <c r="F62" s="84"/>
      <c r="G62" s="84"/>
      <c r="H62" s="84"/>
      <c r="I62" s="84"/>
    </row>
    <row r="63" spans="1:15" s="80" customFormat="1" ht="24" customHeight="1" x14ac:dyDescent="0.45">
      <c r="B63" s="263" t="s">
        <v>150</v>
      </c>
      <c r="C63" s="264"/>
      <c r="D63" s="280" t="s">
        <v>138</v>
      </c>
      <c r="E63" s="158" t="s">
        <v>155</v>
      </c>
      <c r="F63" s="158" t="s">
        <v>154</v>
      </c>
      <c r="G63" s="158"/>
      <c r="H63" s="158" t="s">
        <v>152</v>
      </c>
      <c r="I63" s="159" t="s">
        <v>153</v>
      </c>
    </row>
    <row r="64" spans="1:15" s="80" customFormat="1" ht="24" customHeight="1" x14ac:dyDescent="0.45">
      <c r="B64" s="283"/>
      <c r="C64" s="284"/>
      <c r="D64" s="282"/>
      <c r="E64" s="160" t="s">
        <v>155</v>
      </c>
      <c r="F64" s="160" t="s">
        <v>154</v>
      </c>
      <c r="G64" s="160"/>
      <c r="H64" s="160" t="s">
        <v>152</v>
      </c>
      <c r="I64" s="161" t="s">
        <v>153</v>
      </c>
      <c r="J64" s="80" t="s">
        <v>156</v>
      </c>
    </row>
    <row r="65" spans="2:14" s="80" customFormat="1" ht="24" customHeight="1" x14ac:dyDescent="0.45">
      <c r="B65" s="283"/>
      <c r="C65" s="284"/>
      <c r="D65" s="281"/>
      <c r="E65" s="156" t="s">
        <v>155</v>
      </c>
      <c r="F65" s="156" t="s">
        <v>154</v>
      </c>
      <c r="G65" s="156"/>
      <c r="H65" s="156" t="s">
        <v>152</v>
      </c>
      <c r="I65" s="157" t="s">
        <v>153</v>
      </c>
      <c r="J65" s="80" t="s">
        <v>157</v>
      </c>
    </row>
    <row r="66" spans="2:14" s="80" customFormat="1" ht="24" customHeight="1" x14ac:dyDescent="0.45">
      <c r="B66" s="283"/>
      <c r="C66" s="284"/>
      <c r="D66" s="280" t="s">
        <v>139</v>
      </c>
      <c r="E66" s="158" t="s">
        <v>155</v>
      </c>
      <c r="F66" s="158" t="s">
        <v>154</v>
      </c>
      <c r="G66" s="158"/>
      <c r="H66" s="158" t="s">
        <v>152</v>
      </c>
      <c r="I66" s="159" t="s">
        <v>153</v>
      </c>
      <c r="J66" s="80" t="s">
        <v>158</v>
      </c>
    </row>
    <row r="67" spans="2:14" s="80" customFormat="1" ht="24" customHeight="1" x14ac:dyDescent="0.45">
      <c r="B67" s="283"/>
      <c r="C67" s="284"/>
      <c r="D67" s="281"/>
      <c r="E67" s="156" t="s">
        <v>155</v>
      </c>
      <c r="F67" s="156" t="s">
        <v>154</v>
      </c>
      <c r="G67" s="156"/>
      <c r="H67" s="156" t="s">
        <v>152</v>
      </c>
      <c r="I67" s="157" t="s">
        <v>153</v>
      </c>
      <c r="J67" s="80" t="s">
        <v>159</v>
      </c>
    </row>
    <row r="68" spans="2:14" s="80" customFormat="1" ht="24" customHeight="1" x14ac:dyDescent="0.45">
      <c r="B68" s="283"/>
      <c r="C68" s="284"/>
      <c r="D68" s="282" t="s">
        <v>145</v>
      </c>
      <c r="E68" s="158" t="s">
        <v>155</v>
      </c>
      <c r="F68" s="158" t="s">
        <v>154</v>
      </c>
      <c r="G68" s="158"/>
      <c r="H68" s="158" t="s">
        <v>152</v>
      </c>
      <c r="I68" s="159" t="s">
        <v>153</v>
      </c>
      <c r="J68" s="80" t="s">
        <v>160</v>
      </c>
    </row>
    <row r="69" spans="2:14" s="80" customFormat="1" ht="24" customHeight="1" x14ac:dyDescent="0.45">
      <c r="B69" s="283"/>
      <c r="C69" s="284"/>
      <c r="D69" s="282"/>
      <c r="E69" s="160" t="s">
        <v>155</v>
      </c>
      <c r="F69" s="160" t="s">
        <v>154</v>
      </c>
      <c r="G69" s="160"/>
      <c r="H69" s="160" t="s">
        <v>152</v>
      </c>
      <c r="I69" s="161" t="s">
        <v>153</v>
      </c>
    </row>
    <row r="70" spans="2:14" s="80" customFormat="1" ht="24" customHeight="1" x14ac:dyDescent="0.45">
      <c r="B70" s="285"/>
      <c r="C70" s="286"/>
      <c r="D70" s="281"/>
      <c r="E70" s="156" t="s">
        <v>155</v>
      </c>
      <c r="F70" s="156" t="s">
        <v>154</v>
      </c>
      <c r="G70" s="156"/>
      <c r="H70" s="156" t="s">
        <v>152</v>
      </c>
      <c r="I70" s="157" t="s">
        <v>153</v>
      </c>
    </row>
    <row r="71" spans="2:14" s="80" customFormat="1" ht="30" customHeight="1" x14ac:dyDescent="0.45">
      <c r="B71" s="82"/>
      <c r="C71" s="82"/>
      <c r="D71" s="82"/>
      <c r="E71" s="82"/>
      <c r="F71" s="82"/>
      <c r="G71" s="82"/>
      <c r="H71" s="82"/>
      <c r="I71" s="82"/>
    </row>
    <row r="72" spans="2:14" s="80" customFormat="1" ht="30" customHeight="1" x14ac:dyDescent="0.45">
      <c r="B72" s="79" t="s">
        <v>119</v>
      </c>
    </row>
    <row r="73" spans="2:14" s="80" customFormat="1" ht="15" customHeight="1" x14ac:dyDescent="0.45"/>
    <row r="74" spans="2:14" s="80" customFormat="1" ht="30" customHeight="1" x14ac:dyDescent="0.45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7"/>
    </row>
    <row r="75" spans="2:14" s="80" customFormat="1" ht="30" customHeight="1" x14ac:dyDescent="0.45"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90"/>
    </row>
    <row r="76" spans="2:14" s="80" customFormat="1" ht="30" customHeight="1" x14ac:dyDescent="0.45"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90"/>
    </row>
    <row r="77" spans="2:14" s="80" customFormat="1" ht="30" customHeight="1" x14ac:dyDescent="0.45"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0"/>
    </row>
    <row r="78" spans="2:14" s="80" customFormat="1" ht="30" customHeight="1" x14ac:dyDescent="0.45"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</row>
    <row r="79" spans="2:14" s="80" customFormat="1" ht="30" customHeight="1" x14ac:dyDescent="0.45"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90"/>
    </row>
    <row r="80" spans="2:14" s="80" customFormat="1" ht="30" customHeight="1" x14ac:dyDescent="0.45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="80" customFormat="1" ht="15" customHeight="1" x14ac:dyDescent="0.45"/>
    <row r="82" s="79" customFormat="1" x14ac:dyDescent="0.45"/>
    <row r="83" s="79" customFormat="1" x14ac:dyDescent="0.45"/>
  </sheetData>
  <mergeCells count="67">
    <mergeCell ref="B63:C70"/>
    <mergeCell ref="D63:D65"/>
    <mergeCell ref="D66:D67"/>
    <mergeCell ref="D68:D70"/>
    <mergeCell ref="B58:C58"/>
    <mergeCell ref="B59:C59"/>
    <mergeCell ref="B60:C61"/>
    <mergeCell ref="J60:N60"/>
    <mergeCell ref="D61:I61"/>
    <mergeCell ref="J61:N61"/>
    <mergeCell ref="G41:G42"/>
    <mergeCell ref="H41:H42"/>
    <mergeCell ref="B55:N55"/>
    <mergeCell ref="B44:B50"/>
    <mergeCell ref="I50:J50"/>
    <mergeCell ref="K50:L50"/>
    <mergeCell ref="B57:C57"/>
    <mergeCell ref="J35:J36"/>
    <mergeCell ref="K35:K36"/>
    <mergeCell ref="F37:F38"/>
    <mergeCell ref="G37:G38"/>
    <mergeCell ref="H37:H38"/>
    <mergeCell ref="C39:E42"/>
    <mergeCell ref="F39:F40"/>
    <mergeCell ref="G39:G40"/>
    <mergeCell ref="H39:H40"/>
    <mergeCell ref="F41:F42"/>
    <mergeCell ref="C35:E38"/>
    <mergeCell ref="F35:F36"/>
    <mergeCell ref="H35:H36"/>
    <mergeCell ref="I35:I36"/>
    <mergeCell ref="M23:M24"/>
    <mergeCell ref="C24:D24"/>
    <mergeCell ref="E24:F24"/>
    <mergeCell ref="H31:H32"/>
    <mergeCell ref="I31:I32"/>
    <mergeCell ref="J31:J32"/>
    <mergeCell ref="K31:K32"/>
    <mergeCell ref="F33:F34"/>
    <mergeCell ref="G33:G34"/>
    <mergeCell ref="H33:H34"/>
    <mergeCell ref="B26:B42"/>
    <mergeCell ref="C27:E30"/>
    <mergeCell ref="C31:E34"/>
    <mergeCell ref="F31:F32"/>
    <mergeCell ref="G31:G32"/>
    <mergeCell ref="G35:G36"/>
    <mergeCell ref="B23:B24"/>
    <mergeCell ref="C23:D23"/>
    <mergeCell ref="E23:F23"/>
    <mergeCell ref="H23:J24"/>
    <mergeCell ref="K23:L24"/>
    <mergeCell ref="B1:N1"/>
    <mergeCell ref="B8:B13"/>
    <mergeCell ref="C8:C9"/>
    <mergeCell ref="D10:I10"/>
    <mergeCell ref="D11:I11"/>
    <mergeCell ref="B15:B21"/>
    <mergeCell ref="C16:E17"/>
    <mergeCell ref="L16:M16"/>
    <mergeCell ref="L17:M17"/>
    <mergeCell ref="C18:E19"/>
    <mergeCell ref="L18:M18"/>
    <mergeCell ref="L19:M19"/>
    <mergeCell ref="C20:E21"/>
    <mergeCell ref="L20:M20"/>
    <mergeCell ref="L21:M21"/>
  </mergeCells>
  <phoneticPr fontId="1"/>
  <pageMargins left="0.7" right="0.7" top="0.4" bottom="0.3" header="0.3" footer="0.2"/>
  <pageSetup paperSize="9" scale="93" orientation="portrait" verticalDpi="0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注意事項</vt:lpstr>
      <vt:lpstr>使用者名簿</vt:lpstr>
      <vt:lpstr>キャンプ</vt:lpstr>
      <vt:lpstr>木工作</vt:lpstr>
      <vt:lpstr>グラウンドゴルフ</vt:lpstr>
      <vt:lpstr>モルック</vt:lpstr>
      <vt:lpstr>キャンプ!Print_Area</vt:lpstr>
      <vt:lpstr>グラウンドゴルフ!Print_Area</vt:lpstr>
      <vt:lpstr>モルック!Print_Area</vt:lpstr>
      <vt:lpstr>木工作!Print_Area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横森貞江</dc:creator>
  <cp:lastModifiedBy>横森貞江</cp:lastModifiedBy>
  <cp:lastPrinted>2022-04-22T09:14:13Z</cp:lastPrinted>
  <dcterms:created xsi:type="dcterms:W3CDTF">2022-04-07T05:07:47Z</dcterms:created>
  <dcterms:modified xsi:type="dcterms:W3CDTF">2022-04-22T09:18:46Z</dcterms:modified>
</cp:coreProperties>
</file>